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Внес изм ДПТ Парковый\ДИСК 06_08_2021\3. ПМТ Основная часть\том 5 Текстовая часть ПМ\"/>
    </mc:Choice>
  </mc:AlternateContent>
  <bookViews>
    <workbookView xWindow="0" yWindow="0" windowWidth="23040" windowHeight="919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Лист1!$1:$6</definedName>
    <definedName name="_xlnm.Print_Area" localSheetId="0">Лист1!$A$1:$R$103</definedName>
  </definedNames>
  <calcPr calcId="162913"/>
</workbook>
</file>

<file path=xl/calcChain.xml><?xml version="1.0" encoding="utf-8"?>
<calcChain xmlns="http://schemas.openxmlformats.org/spreadsheetml/2006/main">
  <c r="T8" i="1" l="1"/>
  <c r="T9" i="1"/>
  <c r="T10" i="1"/>
  <c r="T11" i="1"/>
  <c r="T12" i="1"/>
  <c r="T13" i="1"/>
  <c r="T14" i="1"/>
  <c r="T16" i="1"/>
  <c r="T17" i="1"/>
  <c r="T18" i="1"/>
  <c r="T19" i="1"/>
  <c r="T20" i="1"/>
  <c r="T21" i="1"/>
  <c r="T22" i="1"/>
  <c r="T23" i="1"/>
  <c r="T25" i="1"/>
  <c r="T26" i="1"/>
  <c r="T27" i="1"/>
  <c r="T28" i="1"/>
  <c r="T29" i="1"/>
  <c r="T30" i="1"/>
  <c r="T31" i="1"/>
  <c r="T39" i="1"/>
  <c r="T43" i="1"/>
  <c r="T45" i="1"/>
  <c r="T50" i="1"/>
  <c r="T51" i="1"/>
  <c r="T52" i="1"/>
  <c r="T53" i="1"/>
  <c r="T54" i="1"/>
  <c r="T55" i="1"/>
  <c r="T56" i="1"/>
  <c r="T57" i="1"/>
  <c r="T58" i="1"/>
  <c r="T60" i="1"/>
  <c r="T62" i="1"/>
  <c r="T63" i="1"/>
  <c r="T69" i="1"/>
  <c r="T70" i="1"/>
  <c r="T103" i="1"/>
  <c r="T7" i="1"/>
  <c r="J33" i="1"/>
  <c r="T32" i="1" s="1"/>
  <c r="O73" i="1" l="1"/>
  <c r="J73" i="1"/>
  <c r="T72" i="1" s="1"/>
  <c r="J65" i="1"/>
  <c r="T64" i="1" s="1"/>
  <c r="Q33" i="1"/>
  <c r="O33" i="1"/>
  <c r="N33" i="1"/>
  <c r="H33" i="1"/>
  <c r="P33" i="1"/>
  <c r="P65" i="1"/>
  <c r="O65" i="1"/>
  <c r="P101" i="1"/>
  <c r="P73" i="1"/>
  <c r="L101" i="1" l="1"/>
  <c r="L89" i="1"/>
  <c r="L73" i="1"/>
  <c r="L65" i="1"/>
  <c r="L50" i="1"/>
  <c r="L48" i="1"/>
  <c r="L42" i="1"/>
  <c r="M101" i="1"/>
  <c r="N101" i="1"/>
  <c r="M89" i="1"/>
  <c r="N89" i="1"/>
  <c r="M73" i="1"/>
  <c r="N73" i="1"/>
  <c r="M65" i="1"/>
  <c r="N65" i="1"/>
  <c r="M50" i="1"/>
  <c r="M102" i="1" s="1"/>
  <c r="M48" i="1"/>
  <c r="M42" i="1"/>
  <c r="N50" i="1"/>
  <c r="N42" i="1"/>
  <c r="J101" i="1"/>
  <c r="J89" i="1"/>
  <c r="O101" i="1"/>
  <c r="O89" i="1"/>
  <c r="Q101" i="1"/>
  <c r="Q89" i="1"/>
  <c r="Q73" i="1"/>
  <c r="Q50" i="1"/>
  <c r="Q48" i="1"/>
  <c r="Q42" i="1"/>
  <c r="J50" i="1"/>
  <c r="T49" i="1" s="1"/>
  <c r="P50" i="1"/>
  <c r="O50" i="1"/>
  <c r="M18" i="1"/>
  <c r="M11" i="1"/>
  <c r="M12" i="1"/>
  <c r="M10" i="1"/>
  <c r="L10" i="1"/>
  <c r="L11" i="1"/>
  <c r="L12" i="1"/>
  <c r="L17" i="1"/>
  <c r="L18" i="1"/>
  <c r="L8" i="1"/>
  <c r="T100" i="1" l="1"/>
  <c r="L102" i="1"/>
  <c r="L33" i="1"/>
  <c r="M8" i="1"/>
  <c r="M33" i="1" s="1"/>
  <c r="H103" i="1" l="1"/>
  <c r="Q65" i="1" l="1"/>
  <c r="Q102" i="1" s="1"/>
  <c r="P89" i="1"/>
  <c r="O42" i="1"/>
  <c r="N48" i="1" l="1"/>
  <c r="N102" i="1" s="1"/>
  <c r="P48" i="1" l="1"/>
  <c r="O48" i="1"/>
  <c r="O102" i="1" s="1"/>
  <c r="J48" i="1"/>
  <c r="F48" i="1"/>
  <c r="T46" i="1" l="1"/>
  <c r="J42" i="1"/>
  <c r="J102" i="1" s="1"/>
  <c r="P42" i="1"/>
  <c r="O103" i="1"/>
  <c r="Q103" i="1"/>
  <c r="M103" i="1"/>
  <c r="N103" i="1"/>
  <c r="L103" i="1"/>
  <c r="P102" i="1" l="1"/>
  <c r="P103" i="1" s="1"/>
  <c r="J103" i="1"/>
  <c r="T102" i="1" s="1"/>
  <c r="T40" i="1"/>
  <c r="T101" i="1" l="1"/>
  <c r="T104" i="1" s="1"/>
</calcChain>
</file>

<file path=xl/sharedStrings.xml><?xml version="1.0" encoding="utf-8"?>
<sst xmlns="http://schemas.openxmlformats.org/spreadsheetml/2006/main" count="1075" uniqueCount="176">
  <si>
    <t>Участки зданий, сооружений, объектов (элементов) комплексного благоустройства</t>
  </si>
  <si>
    <t>№ участков на плане</t>
  </si>
  <si>
    <t>№ строений на плане</t>
  </si>
  <si>
    <t>Адреса строений</t>
  </si>
  <si>
    <t>Характеристики местоположения участков территории и расположенных на них объектов</t>
  </si>
  <si>
    <t>Фактическое использование зданий и сооружений,объектов (элементов) комплексного благоустройства</t>
  </si>
  <si>
    <t>Год постройки здания, сооружения</t>
  </si>
  <si>
    <t>Этажность</t>
  </si>
  <si>
    <t>Общая площадь жилых помещений зданий, сооружений (кв.м)</t>
  </si>
  <si>
    <t>Общая площадь нежилых помещений зданий, сооружений (кв.м)</t>
  </si>
  <si>
    <t>Площадь по наружному обмеру (кв.м)</t>
  </si>
  <si>
    <t>Расчетное население (чел.)</t>
  </si>
  <si>
    <t>Расчетные показатели участков территории</t>
  </si>
  <si>
    <t>Нормативно необходимая площадь участка (кв.м)</t>
  </si>
  <si>
    <t>минимальная</t>
  </si>
  <si>
    <t>проектная</t>
  </si>
  <si>
    <t>Обременения на участках</t>
  </si>
  <si>
    <t>Сервитуты</t>
  </si>
  <si>
    <t>Характеристики расчетного обоснования размеров участков территории</t>
  </si>
  <si>
    <t>Многоквартирный жилой дом</t>
  </si>
  <si>
    <t>Административное здание</t>
  </si>
  <si>
    <t>ИТОГО участки административных зданий, учреждений по обслуживанию населения</t>
  </si>
  <si>
    <t>Участки административных зданий, учреждений по обслуживанию населения</t>
  </si>
  <si>
    <t>ИТОГО участки образовательных учреждений</t>
  </si>
  <si>
    <t>Участки образовательных учреждений</t>
  </si>
  <si>
    <t>Участки объектов инженерной инфраструктуры</t>
  </si>
  <si>
    <t>Участки гаражей и стоянок</t>
  </si>
  <si>
    <t>ИТОГО участки объектов инженерной инфраструктуры</t>
  </si>
  <si>
    <t>ИТОГО участки гаражей и стоянок</t>
  </si>
  <si>
    <t>ИТОГО прочие участки нежилых зданий, сооружений, объектов (элементов) комплексного благоустройства</t>
  </si>
  <si>
    <t>─</t>
  </si>
  <si>
    <t>Участки под линейные объекты</t>
  </si>
  <si>
    <t>Под часть линейного объекта</t>
  </si>
  <si>
    <t>ИТОГО участки под линейные объекты</t>
  </si>
  <si>
    <t>Sзу по пред. нормат (инвентар.)</t>
  </si>
  <si>
    <t>стр.</t>
  </si>
  <si>
    <t>Жилой дом</t>
  </si>
  <si>
    <t>Участки под  благоустройство</t>
  </si>
  <si>
    <t>Под часть благоустройства</t>
  </si>
  <si>
    <t>ИТОГО участки под благоустройство</t>
  </si>
  <si>
    <t>Sзу по сведениям КПТ</t>
  </si>
  <si>
    <t>Примечание</t>
  </si>
  <si>
    <t>ИТОГО участки жилых зданий</t>
  </si>
  <si>
    <t>Характеристики фактического использования участков территории и расположенных на них объектов</t>
  </si>
  <si>
    <t>1</t>
  </si>
  <si>
    <t>2</t>
  </si>
  <si>
    <t>Индивидуальный жилой дом</t>
  </si>
  <si>
    <t>Участки жилых зданий</t>
  </si>
  <si>
    <t>Участки объектов культового накзначения</t>
  </si>
  <si>
    <t>Энергетический проезд</t>
  </si>
  <si>
    <t>Часовня</t>
  </si>
  <si>
    <t>Энергоинститут</t>
  </si>
  <si>
    <t>2-5</t>
  </si>
  <si>
    <t>пер. Колхозный</t>
  </si>
  <si>
    <t>пер. Колхозный, рядом с д.15</t>
  </si>
  <si>
    <t>Трансформаторная подстанция 208</t>
  </si>
  <si>
    <t>Трансформаторная подстанция 208а</t>
  </si>
  <si>
    <t>Будка трансформаторная</t>
  </si>
  <si>
    <t>ул. Оршанская, рядом с д.4</t>
  </si>
  <si>
    <t>ул. Оршанская, рядом с д.12</t>
  </si>
  <si>
    <t>Распределительная подстанция-20</t>
  </si>
  <si>
    <t>Оршанский тупик</t>
  </si>
  <si>
    <t>Насосная станция</t>
  </si>
  <si>
    <t>пер. Колхозный, д.15в</t>
  </si>
  <si>
    <t>пр.</t>
  </si>
  <si>
    <t>7</t>
  </si>
  <si>
    <t>пер. Колхозный, д.15б</t>
  </si>
  <si>
    <t>пер. Колхозный, д.15</t>
  </si>
  <si>
    <t>Общежитие №2</t>
  </si>
  <si>
    <t>Общежитие №3</t>
  </si>
  <si>
    <t>пер. Колхозный, д.17</t>
  </si>
  <si>
    <t>пер. Колхозный, около д.15а</t>
  </si>
  <si>
    <t>пер. Колхозный, д.15а</t>
  </si>
  <si>
    <t>пер. Колхозный, д.8</t>
  </si>
  <si>
    <t>пер. Колхозный, д.10</t>
  </si>
  <si>
    <t>Гаражи</t>
  </si>
  <si>
    <t>Под строительство административного здания</t>
  </si>
  <si>
    <t>Электроподстанция</t>
  </si>
  <si>
    <t>Автомойка</t>
  </si>
  <si>
    <t>пер. Колхозный, д.19а</t>
  </si>
  <si>
    <t>пер. Колхозный, д.19</t>
  </si>
  <si>
    <t>пер. Киевский, д.16</t>
  </si>
  <si>
    <t>Смоленский индустриальный техникум</t>
  </si>
  <si>
    <t>пер. Киевский, около д.14</t>
  </si>
  <si>
    <t>пер. Киевский, д.14</t>
  </si>
  <si>
    <t>Общежитие</t>
  </si>
  <si>
    <t>пер. Киевский, д.12</t>
  </si>
  <si>
    <t>Под строительство гаражей</t>
  </si>
  <si>
    <t>пер. Киевский, около д.16</t>
  </si>
  <si>
    <t>Трансформаторная подстанция №5</t>
  </si>
  <si>
    <t>пер. Киевский, д.16, корпус 1</t>
  </si>
  <si>
    <t>пер. Киевский</t>
  </si>
  <si>
    <t>Магазин</t>
  </si>
  <si>
    <t>пер. Киевский, д.16, корпус 2</t>
  </si>
  <si>
    <t>ул. Колхозная, д.48в</t>
  </si>
  <si>
    <t>Оздоровительный центр</t>
  </si>
  <si>
    <t>ул. Колхозная, д.48а</t>
  </si>
  <si>
    <t>206.1</t>
  </si>
  <si>
    <t>ул. Колхозная, д.48б</t>
  </si>
  <si>
    <t>161.3</t>
  </si>
  <si>
    <t>Характеристика фактического использования и расчетного обоснования размеров участков территории квартала в границах Энергетического проезда-ул. Колхозной (ПК №2)</t>
  </si>
  <si>
    <t>ИТОГО участки объектов культового назначения</t>
  </si>
  <si>
    <t>Удельный показатель земельной доли</t>
  </si>
  <si>
    <t>67:27:0020819:8</t>
  </si>
  <si>
    <t>67:27:0020819:1</t>
  </si>
  <si>
    <t>67:27:0020833:1</t>
  </si>
  <si>
    <t>67:27:0020833:2</t>
  </si>
  <si>
    <t>67:27:0020833:6</t>
  </si>
  <si>
    <t>67:27:0020833:14</t>
  </si>
  <si>
    <t>67:27:0020833:15</t>
  </si>
  <si>
    <t>67:27:0020833:17</t>
  </si>
  <si>
    <t>67:27:0020848:7</t>
  </si>
  <si>
    <t>67:27:0020848:10</t>
  </si>
  <si>
    <t>67:27:0020848:18</t>
  </si>
  <si>
    <t>67:27:0020819:9, 67:27:0020819:17</t>
  </si>
  <si>
    <t>67:27:0020819:5, 67:27:0020819:18</t>
  </si>
  <si>
    <t>67:27:0020848:16</t>
  </si>
  <si>
    <t>Под индивидуальное жилое строительство</t>
  </si>
  <si>
    <t>ул. 25 сентября</t>
  </si>
  <si>
    <t>Жилой комплекс с подземной парковкой (на основании град. плана)</t>
  </si>
  <si>
    <t>67:27:0020819:36</t>
  </si>
  <si>
    <t>67:27:0020832:8</t>
  </si>
  <si>
    <t>67:27:0000000:318</t>
  </si>
  <si>
    <t>67:27:0020815:25</t>
  </si>
  <si>
    <t>67:27:0020815:9</t>
  </si>
  <si>
    <t>67:27:0020815:13</t>
  </si>
  <si>
    <t>Будка трансформаторная 532 (переносимая с территории ул. Оршанской)</t>
  </si>
  <si>
    <t>67:27:0020854:25</t>
  </si>
  <si>
    <t>123.8</t>
  </si>
  <si>
    <t>67:27:0020854:28</t>
  </si>
  <si>
    <t>67:27:0020854:23</t>
  </si>
  <si>
    <t>67:27:0020832:4</t>
  </si>
  <si>
    <t>67:27:0020833:19</t>
  </si>
  <si>
    <t>67:27:0020819:15</t>
  </si>
  <si>
    <t>67:27:0020819:11</t>
  </si>
  <si>
    <t>67:27:0020832:7</t>
  </si>
  <si>
    <t>67:27:0020833:16</t>
  </si>
  <si>
    <t>67:27:0020875:1</t>
  </si>
  <si>
    <t>67:27:0020832:2</t>
  </si>
  <si>
    <t>67:27:0020832:3</t>
  </si>
  <si>
    <t>67:27:0020832:6</t>
  </si>
  <si>
    <t>6</t>
  </si>
  <si>
    <t>67:27:0020833:11</t>
  </si>
  <si>
    <t>67:27:0020835:2</t>
  </si>
  <si>
    <t>67:27:0020833:4</t>
  </si>
  <si>
    <t>67:27:0020815:7</t>
  </si>
  <si>
    <t>Проектируемый жилой дом</t>
  </si>
  <si>
    <t xml:space="preserve">ИТОГО </t>
  </si>
  <si>
    <t>ул. Колхозная, д. 48</t>
  </si>
  <si>
    <t>Под гаражами</t>
  </si>
  <si>
    <t>67:27:0020815:106</t>
  </si>
  <si>
    <t>Под зданием котельной №66</t>
  </si>
  <si>
    <t>67:27:0020815:3</t>
  </si>
  <si>
    <t>Проектируемый многоэтажный жилой дом со встроенными помещениями на первом этаже (офисные помещения)</t>
  </si>
  <si>
    <t>67:27:0020833:648</t>
  </si>
  <si>
    <t>ул.Колхозная</t>
  </si>
  <si>
    <t>67:27:0020815:108, 67:27:0000000:4984</t>
  </si>
  <si>
    <t>67:27:0020815:382</t>
  </si>
  <si>
    <t>67:27:0020815:558</t>
  </si>
  <si>
    <t>Детский сад</t>
  </si>
  <si>
    <t>67:27:0020815:557</t>
  </si>
  <si>
    <t>Предоставление коммунальных услуг</t>
  </si>
  <si>
    <t>Под строительство автостоянки</t>
  </si>
  <si>
    <t>Под улично-дорожную сеть</t>
  </si>
  <si>
    <t>Артезианская скважина</t>
  </si>
  <si>
    <t>61, 62</t>
  </si>
  <si>
    <t>ул. Колхозная</t>
  </si>
  <si>
    <t>67:27:0020819:408</t>
  </si>
  <si>
    <t>Опора ЛЭП</t>
  </si>
  <si>
    <t>Планируемый многоквартирный жилой дом</t>
  </si>
  <si>
    <t>Объект бытового обслуживания</t>
  </si>
  <si>
    <t>67:27:0020815:105, 67:27:0020815:19</t>
  </si>
  <si>
    <t>1643, 1479</t>
  </si>
  <si>
    <t>Детская площадка для дошкольных групп</t>
  </si>
  <si>
    <t>-</t>
  </si>
  <si>
    <t>62, 78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</si>
</sst>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Times New Roman"/>
      <family val="2"/>
      <charset val="204"/>
      <scheme val="minor"/>
    </font>
    <font>
      <sz val="8"/>
      <color indexed="8"/>
      <name val="Times New Roman"/>
      <family val="1"/>
      <charset val="204"/>
      <scheme val="minor"/>
    </font>
    <font>
      <b/>
      <sz val="8"/>
      <color indexed="8"/>
      <name val="Times New Roman"/>
      <family val="1"/>
      <charset val="204"/>
      <scheme val="minor"/>
    </font>
    <font>
      <b/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  <font>
      <sz val="8"/>
      <color theme="1"/>
      <name val="Times New Roman"/>
      <family val="1"/>
      <charset val="204"/>
      <scheme val="minor"/>
    </font>
    <font>
      <b/>
      <sz val="10"/>
      <color indexed="8"/>
      <name val="Times New Roman"/>
      <family val="1"/>
      <charset val="204"/>
      <scheme val="minor"/>
    </font>
    <font>
      <sz val="8"/>
      <name val="Times New Roman"/>
      <family val="1"/>
      <charset val="204"/>
      <scheme val="minor"/>
    </font>
    <font>
      <sz val="11"/>
      <color indexed="8"/>
      <name val="Times New Roman"/>
      <family val="1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8"/>
      <color theme="1"/>
      <name val="Times New Roman"/>
      <family val="1"/>
      <charset val="204"/>
      <scheme val="minor"/>
    </font>
    <font>
      <sz val="10"/>
      <color indexed="8"/>
      <name val="Times New Roman"/>
      <family val="1"/>
      <charset val="204"/>
      <scheme val="minor"/>
    </font>
    <font>
      <sz val="10"/>
      <color theme="1"/>
      <name val="Times New Roman"/>
      <family val="1"/>
      <charset val="204"/>
      <scheme val="minor"/>
    </font>
    <font>
      <sz val="9"/>
      <color indexed="8"/>
      <name val="Times New Roman"/>
      <family val="1"/>
      <charset val="204"/>
      <scheme val="minor"/>
    </font>
    <font>
      <sz val="9"/>
      <color theme="1"/>
      <name val="Times New Roman"/>
      <family val="1"/>
      <charset val="204"/>
      <scheme val="minor"/>
    </font>
    <font>
      <b/>
      <sz val="9"/>
      <color indexed="8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  <font>
      <b/>
      <sz val="14"/>
      <color indexed="8"/>
      <name val="Times New Roman"/>
      <family val="1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Border="1"/>
    <xf numFmtId="0" fontId="1" fillId="0" borderId="0" xfId="0" applyFont="1" applyBorder="1"/>
    <xf numFmtId="0" fontId="4" fillId="0" borderId="0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5" borderId="3" xfId="0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/>
    </xf>
    <xf numFmtId="1" fontId="6" fillId="3" borderId="17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1" fontId="15" fillId="2" borderId="21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8" fillId="0" borderId="0" xfId="0" applyNumberFormat="1" applyFont="1"/>
    <xf numFmtId="49" fontId="4" fillId="0" borderId="0" xfId="0" applyNumberFormat="1" applyFont="1"/>
    <xf numFmtId="0" fontId="1" fillId="0" borderId="1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/>
    </xf>
    <xf numFmtId="0" fontId="12" fillId="3" borderId="14" xfId="0" applyFont="1" applyFill="1" applyBorder="1" applyAlignment="1">
      <alignment horizontal="center"/>
    </xf>
    <xf numFmtId="49" fontId="11" fillId="3" borderId="13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5" fillId="2" borderId="52" xfId="0" applyFont="1" applyFill="1" applyBorder="1" applyAlignment="1">
      <alignment horizontal="center"/>
    </xf>
    <xf numFmtId="1" fontId="15" fillId="2" borderId="22" xfId="0" applyNumberFormat="1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1" fontId="6" fillId="2" borderId="21" xfId="0" applyNumberFormat="1" applyFont="1" applyFill="1" applyBorder="1" applyAlignment="1">
      <alignment horizontal="center" vertical="center"/>
    </xf>
    <xf numFmtId="1" fontId="15" fillId="2" borderId="12" xfId="0" applyNumberFormat="1" applyFont="1" applyFill="1" applyBorder="1" applyAlignment="1">
      <alignment horizontal="center" vertical="center"/>
    </xf>
    <xf numFmtId="0" fontId="1" fillId="5" borderId="47" xfId="0" applyFont="1" applyFill="1" applyBorder="1" applyAlignment="1">
      <alignment horizontal="center" vertical="center" wrapText="1"/>
    </xf>
    <xf numFmtId="0" fontId="1" fillId="5" borderId="50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1" fontId="15" fillId="2" borderId="57" xfId="0" applyNumberFormat="1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1" fontId="15" fillId="2" borderId="56" xfId="0" applyNumberFormat="1" applyFont="1" applyFill="1" applyBorder="1" applyAlignment="1">
      <alignment horizontal="center" vertical="center"/>
    </xf>
    <xf numFmtId="1" fontId="15" fillId="2" borderId="26" xfId="0" applyNumberFormat="1" applyFont="1" applyFill="1" applyBorder="1" applyAlignment="1">
      <alignment horizontal="center" vertical="center"/>
    </xf>
    <xf numFmtId="1" fontId="15" fillId="2" borderId="13" xfId="0" applyNumberFormat="1" applyFont="1" applyFill="1" applyBorder="1" applyAlignment="1">
      <alignment horizontal="center" vertical="center"/>
    </xf>
    <xf numFmtId="0" fontId="15" fillId="2" borderId="56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5" fillId="2" borderId="19" xfId="0" applyNumberFormat="1" applyFont="1" applyFill="1" applyBorder="1" applyAlignment="1">
      <alignment horizontal="center" vertical="center"/>
    </xf>
    <xf numFmtId="49" fontId="15" fillId="2" borderId="16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2" borderId="4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49" fontId="15" fillId="2" borderId="27" xfId="0" applyNumberFormat="1" applyFont="1" applyFill="1" applyBorder="1" applyAlignment="1">
      <alignment horizontal="center" vertical="center"/>
    </xf>
    <xf numFmtId="0" fontId="15" fillId="2" borderId="57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/>
    </xf>
    <xf numFmtId="0" fontId="13" fillId="2" borderId="20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1" fontId="15" fillId="2" borderId="20" xfId="0" applyNumberFormat="1" applyFont="1" applyFill="1" applyBorder="1" applyAlignment="1">
      <alignment horizontal="center" vertical="center"/>
    </xf>
    <xf numFmtId="1" fontId="15" fillId="2" borderId="49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49" fontId="15" fillId="2" borderId="24" xfId="0" applyNumberFormat="1" applyFont="1" applyFill="1" applyBorder="1" applyAlignment="1">
      <alignment horizontal="center" vertical="center"/>
    </xf>
    <xf numFmtId="1" fontId="15" fillId="2" borderId="25" xfId="0" applyNumberFormat="1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 vertical="center" wrapText="1"/>
    </xf>
    <xf numFmtId="0" fontId="14" fillId="2" borderId="41" xfId="0" applyFont="1" applyFill="1" applyBorder="1" applyAlignment="1">
      <alignment horizontal="center"/>
    </xf>
    <xf numFmtId="0" fontId="7" fillId="0" borderId="59" xfId="0" applyFont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1" fontId="15" fillId="2" borderId="23" xfId="0" applyNumberFormat="1" applyFont="1" applyFill="1" applyBorder="1" applyAlignment="1">
      <alignment horizontal="center" vertical="center"/>
    </xf>
    <xf numFmtId="49" fontId="15" fillId="2" borderId="25" xfId="0" applyNumberFormat="1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49" xfId="0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7" fillId="0" borderId="5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46" fontId="5" fillId="0" borderId="43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6" fontId="5" fillId="0" borderId="44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/>
    </xf>
    <xf numFmtId="0" fontId="5" fillId="0" borderId="61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6" fontId="5" fillId="0" borderId="45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" fontId="15" fillId="0" borderId="20" xfId="0" applyNumberFormat="1" applyFont="1" applyFill="1" applyBorder="1" applyAlignment="1">
      <alignment horizontal="center" vertical="center"/>
    </xf>
    <xf numFmtId="1" fontId="15" fillId="0" borderId="23" xfId="0" applyNumberFormat="1" applyFont="1" applyFill="1" applyBorder="1" applyAlignment="1">
      <alignment horizontal="center" vertical="center"/>
    </xf>
    <xf numFmtId="49" fontId="13" fillId="0" borderId="24" xfId="0" applyNumberFormat="1" applyFont="1" applyFill="1" applyBorder="1" applyAlignment="1">
      <alignment horizontal="center" vertical="center"/>
    </xf>
    <xf numFmtId="1" fontId="13" fillId="0" borderId="20" xfId="0" applyNumberFormat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6" fontId="5" fillId="0" borderId="43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/>
    </xf>
    <xf numFmtId="46" fontId="5" fillId="0" borderId="44" xfId="0" applyNumberFormat="1" applyFont="1" applyFill="1" applyBorder="1" applyAlignment="1">
      <alignment horizontal="center" vertical="center"/>
    </xf>
    <xf numFmtId="46" fontId="5" fillId="0" borderId="4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61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 wrapText="1"/>
    </xf>
    <xf numFmtId="0" fontId="1" fillId="0" borderId="50" xfId="0" applyFont="1" applyFill="1" applyBorder="1" applyAlignment="1">
      <alignment horizontal="center" vertical="center" wrapText="1"/>
    </xf>
    <xf numFmtId="0" fontId="1" fillId="0" borderId="61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/>
    </xf>
    <xf numFmtId="0" fontId="1" fillId="0" borderId="47" xfId="0" applyNumberFormat="1" applyFont="1" applyFill="1" applyBorder="1" applyAlignment="1">
      <alignment horizontal="center" vertical="center"/>
    </xf>
    <xf numFmtId="164" fontId="1" fillId="0" borderId="50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/>
    </xf>
    <xf numFmtId="0" fontId="5" fillId="2" borderId="41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" fontId="13" fillId="2" borderId="20" xfId="0" applyNumberFormat="1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center" vertical="center"/>
    </xf>
    <xf numFmtId="164" fontId="15" fillId="2" borderId="20" xfId="0" applyNumberFormat="1" applyFont="1" applyFill="1" applyBorder="1" applyAlignment="1">
      <alignment horizontal="center" vertical="center"/>
    </xf>
    <xf numFmtId="164" fontId="15" fillId="2" borderId="23" xfId="0" applyNumberFormat="1" applyFont="1" applyFill="1" applyBorder="1" applyAlignment="1">
      <alignment horizontal="center" vertical="center"/>
    </xf>
    <xf numFmtId="1" fontId="15" fillId="2" borderId="20" xfId="0" applyNumberFormat="1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 textRotation="90"/>
    </xf>
    <xf numFmtId="0" fontId="0" fillId="0" borderId="0" xfId="0" applyBorder="1" applyAlignment="1"/>
    <xf numFmtId="0" fontId="0" fillId="0" borderId="14" xfId="0" applyBorder="1" applyAlignment="1"/>
    <xf numFmtId="0" fontId="2" fillId="2" borderId="36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0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textRotation="90" wrapText="1"/>
    </xf>
    <xf numFmtId="0" fontId="0" fillId="0" borderId="39" xfId="0" applyBorder="1" applyAlignment="1"/>
    <xf numFmtId="0" fontId="2" fillId="2" borderId="29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0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5" fillId="5" borderId="41" xfId="0" applyFont="1" applyFill="1" applyBorder="1" applyAlignment="1">
      <alignment horizontal="center" wrapText="1"/>
    </xf>
    <xf numFmtId="49" fontId="1" fillId="5" borderId="24" xfId="0" applyNumberFormat="1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0" fillId="0" borderId="44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34" xfId="0" applyFont="1" applyFill="1" applyBorder="1" applyAlignment="1">
      <alignment horizontal="center" vertical="center"/>
    </xf>
    <xf numFmtId="0" fontId="0" fillId="4" borderId="35" xfId="0" applyFill="1" applyBorder="1" applyAlignment="1"/>
    <xf numFmtId="0" fontId="17" fillId="3" borderId="33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textRotation="90" wrapText="1"/>
    </xf>
    <xf numFmtId="0" fontId="2" fillId="2" borderId="29" xfId="0" applyFont="1" applyFill="1" applyBorder="1" applyAlignment="1">
      <alignment horizontal="center" vertical="center" textRotation="90" wrapText="1"/>
    </xf>
    <xf numFmtId="0" fontId="2" fillId="2" borderId="42" xfId="0" applyFont="1" applyFill="1" applyBorder="1" applyAlignment="1">
      <alignment horizontal="center" vertical="center" textRotation="90" wrapText="1"/>
    </xf>
    <xf numFmtId="0" fontId="0" fillId="0" borderId="29" xfId="0" applyBorder="1" applyAlignment="1">
      <alignment horizontal="center" vertical="center" textRotation="90"/>
    </xf>
    <xf numFmtId="0" fontId="0" fillId="0" borderId="42" xfId="0" applyBorder="1" applyAlignment="1">
      <alignment horizontal="center" vertical="center" textRotation="90"/>
    </xf>
    <xf numFmtId="0" fontId="0" fillId="0" borderId="29" xfId="0" applyBorder="1" applyAlignment="1">
      <alignment horizontal="center" vertical="center" textRotation="90" wrapText="1"/>
    </xf>
    <xf numFmtId="0" fontId="0" fillId="0" borderId="42" xfId="0" applyBorder="1" applyAlignment="1">
      <alignment horizontal="center" vertical="center" textRotation="90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Апекс">
  <a:themeElements>
    <a:clrScheme name="Апекс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Апекс">
      <a:fillStyleLst>
        <a:solidFill>
          <a:schemeClr val="phClr"/>
        </a:solidFill>
        <a:gradFill rotWithShape="1">
          <a:gsLst>
            <a:gs pos="20000">
              <a:schemeClr val="phClr">
                <a:tint val="9000"/>
              </a:schemeClr>
            </a:gs>
            <a:gs pos="100000">
              <a:schemeClr val="phClr">
                <a:tint val="70000"/>
                <a:satMod val="100000"/>
              </a:schemeClr>
            </a:gs>
          </a:gsLst>
          <a:path path="circle">
            <a:fillToRect l="-15000" t="-15000" r="115000" b="115000"/>
          </a:path>
        </a:gradFill>
        <a:gradFill rotWithShape="1">
          <a:gsLst>
            <a:gs pos="0">
              <a:schemeClr val="phClr">
                <a:shade val="60000"/>
              </a:schemeClr>
            </a:gs>
            <a:gs pos="33000">
              <a:schemeClr val="phClr">
                <a:tint val="86500"/>
              </a:schemeClr>
            </a:gs>
            <a:gs pos="46750">
              <a:schemeClr val="phClr">
                <a:tint val="71000"/>
                <a:satMod val="112000"/>
              </a:schemeClr>
            </a:gs>
            <a:gs pos="53000">
              <a:schemeClr val="phClr">
                <a:tint val="71000"/>
                <a:satMod val="112000"/>
              </a:schemeClr>
            </a:gs>
            <a:gs pos="68000">
              <a:schemeClr val="phClr">
                <a:tint val="86000"/>
              </a:schemeClr>
            </a:gs>
            <a:gs pos="100000">
              <a:schemeClr val="phClr">
                <a:shade val="60000"/>
              </a:schemeClr>
            </a:gs>
          </a:gsLst>
          <a:lin ang="8350000" scaled="1"/>
        </a:gradFill>
      </a:fillStyleLst>
      <a:lnStyleLst>
        <a:ln w="9525" cap="flat" cmpd="sng" algn="ctr">
          <a:solidFill>
            <a:schemeClr val="phClr">
              <a:shade val="48000"/>
              <a:satMod val="11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130000" dist="101600" dir="2700000" algn="tl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</a:effectStyle>
        <a:effectStyle>
          <a:effectLst>
            <a:outerShdw blurRad="190500" dist="228600" dir="2700000" sy="90000" rotWithShape="0">
              <a:srgbClr val="000000">
                <a:alpha val="25500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100000"/>
            </a:lightRig>
          </a:scene3d>
          <a:sp3d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180000"/>
              </a:schemeClr>
            </a:gs>
            <a:gs pos="100000">
              <a:schemeClr val="phClr">
                <a:shade val="45000"/>
                <a:satMod val="120000"/>
              </a:schemeClr>
            </a:gs>
          </a:gsLst>
          <a:path path="circle">
            <a:fillToRect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"/>
                <a:satMod val="110000"/>
              </a:schemeClr>
              <a:schemeClr val="phClr">
                <a:tint val="60000"/>
                <a:satMod val="42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view="pageBreakPreview" topLeftCell="A67" zoomScale="85" zoomScaleNormal="85" zoomScaleSheetLayoutView="85" zoomScalePageLayoutView="85" workbookViewId="0">
      <selection activeCell="P96" sqref="P96"/>
    </sheetView>
  </sheetViews>
  <sheetFormatPr defaultColWidth="9.109375" defaultRowHeight="13.8" x14ac:dyDescent="0.25"/>
  <cols>
    <col min="1" max="1" width="12.33203125" style="2" customWidth="1"/>
    <col min="2" max="2" width="8.109375" style="2" customWidth="1"/>
    <col min="3" max="3" width="7.88671875" style="2" customWidth="1"/>
    <col min="4" max="4" width="21.33203125" style="2" customWidth="1"/>
    <col min="5" max="5" width="41.5546875" style="2" customWidth="1"/>
    <col min="6" max="6" width="9.33203125" style="2" customWidth="1"/>
    <col min="7" max="7" width="8.5546875" style="2" customWidth="1"/>
    <col min="8" max="8" width="11.44140625" style="2" customWidth="1"/>
    <col min="9" max="9" width="10" style="2" customWidth="1"/>
    <col min="10" max="10" width="13.33203125" style="2" customWidth="1"/>
    <col min="11" max="11" width="8.44140625" style="30" customWidth="1"/>
    <col min="12" max="12" width="8.33203125" style="2" customWidth="1"/>
    <col min="13" max="13" width="11.109375" style="2" customWidth="1"/>
    <col min="14" max="14" width="8.6640625" style="2" customWidth="1"/>
    <col min="15" max="15" width="9" style="2" customWidth="1"/>
    <col min="16" max="16" width="10.6640625" style="2" customWidth="1"/>
    <col min="17" max="17" width="9" style="2" customWidth="1"/>
    <col min="18" max="18" width="15.88671875" style="19" customWidth="1"/>
    <col min="19" max="19" width="9.109375" style="2"/>
    <col min="20" max="20" width="15.33203125" style="2" customWidth="1"/>
    <col min="21" max="16384" width="9.109375" style="2"/>
  </cols>
  <sheetData>
    <row r="1" spans="1:28" ht="15" customHeight="1" x14ac:dyDescent="0.25">
      <c r="A1" s="281" t="s">
        <v>100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18"/>
      <c r="S1" s="1"/>
      <c r="U1" s="3"/>
      <c r="V1" s="3"/>
      <c r="W1" s="3"/>
      <c r="X1" s="3"/>
      <c r="Y1" s="3"/>
    </row>
    <row r="2" spans="1:28" ht="14.4" thickBot="1" x14ac:dyDescent="0.3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3"/>
      <c r="L2" s="283"/>
      <c r="M2" s="283"/>
      <c r="N2" s="283"/>
      <c r="O2" s="283"/>
      <c r="P2" s="283"/>
      <c r="Q2" s="283"/>
      <c r="U2" s="3"/>
      <c r="V2" s="3"/>
      <c r="W2" s="3"/>
      <c r="X2" s="3"/>
      <c r="Y2" s="3"/>
    </row>
    <row r="3" spans="1:28" ht="36.75" customHeight="1" thickBot="1" x14ac:dyDescent="0.3">
      <c r="A3" s="285" t="s">
        <v>4</v>
      </c>
      <c r="B3" s="295"/>
      <c r="C3" s="295"/>
      <c r="D3" s="296"/>
      <c r="E3" s="285" t="s">
        <v>43</v>
      </c>
      <c r="F3" s="286"/>
      <c r="G3" s="286"/>
      <c r="H3" s="286"/>
      <c r="I3" s="286"/>
      <c r="J3" s="287"/>
      <c r="K3" s="300" t="s">
        <v>18</v>
      </c>
      <c r="L3" s="301"/>
      <c r="M3" s="301"/>
      <c r="N3" s="301"/>
      <c r="O3" s="301"/>
      <c r="P3" s="301"/>
      <c r="Q3" s="301"/>
      <c r="R3" s="302"/>
      <c r="S3" s="3"/>
      <c r="T3" s="3"/>
      <c r="U3" s="3"/>
      <c r="V3" s="3"/>
      <c r="W3" s="3"/>
      <c r="X3" s="3"/>
      <c r="Y3" s="3"/>
    </row>
    <row r="4" spans="1:28" ht="21.75" customHeight="1" x14ac:dyDescent="0.25">
      <c r="A4" s="297" t="s">
        <v>0</v>
      </c>
      <c r="B4" s="254" t="s">
        <v>1</v>
      </c>
      <c r="C4" s="254" t="s">
        <v>2</v>
      </c>
      <c r="D4" s="269" t="s">
        <v>3</v>
      </c>
      <c r="E4" s="284" t="s">
        <v>5</v>
      </c>
      <c r="F4" s="254" t="s">
        <v>6</v>
      </c>
      <c r="G4" s="254" t="s">
        <v>7</v>
      </c>
      <c r="H4" s="291" t="s">
        <v>8</v>
      </c>
      <c r="I4" s="254" t="s">
        <v>9</v>
      </c>
      <c r="J4" s="269" t="s">
        <v>10</v>
      </c>
      <c r="K4" s="268" t="s">
        <v>102</v>
      </c>
      <c r="L4" s="254" t="s">
        <v>11</v>
      </c>
      <c r="M4" s="288" t="s">
        <v>12</v>
      </c>
      <c r="N4" s="289"/>
      <c r="O4" s="289"/>
      <c r="P4" s="289"/>
      <c r="Q4" s="290"/>
      <c r="R4" s="266" t="s">
        <v>41</v>
      </c>
      <c r="S4" s="3"/>
      <c r="T4" s="4"/>
      <c r="U4" s="3"/>
      <c r="V4" s="3"/>
      <c r="W4" s="3"/>
      <c r="X4" s="3"/>
      <c r="Y4" s="3"/>
    </row>
    <row r="5" spans="1:28" ht="30.75" customHeight="1" x14ac:dyDescent="0.25">
      <c r="A5" s="298"/>
      <c r="B5" s="254"/>
      <c r="C5" s="254"/>
      <c r="D5" s="269"/>
      <c r="E5" s="284"/>
      <c r="F5" s="254"/>
      <c r="G5" s="254"/>
      <c r="H5" s="254"/>
      <c r="I5" s="254"/>
      <c r="J5" s="269"/>
      <c r="K5" s="268"/>
      <c r="L5" s="254"/>
      <c r="M5" s="292" t="s">
        <v>13</v>
      </c>
      <c r="N5" s="293"/>
      <c r="O5" s="293"/>
      <c r="P5" s="294"/>
      <c r="Q5" s="20" t="s">
        <v>16</v>
      </c>
      <c r="R5" s="267"/>
      <c r="S5" s="3"/>
      <c r="T5" s="4"/>
      <c r="U5" s="3"/>
      <c r="V5" s="3"/>
      <c r="W5" s="3"/>
      <c r="X5" s="3"/>
      <c r="Y5" s="3"/>
    </row>
    <row r="6" spans="1:28" ht="47.25" customHeight="1" thickBot="1" x14ac:dyDescent="0.3">
      <c r="A6" s="299"/>
      <c r="B6" s="254"/>
      <c r="C6" s="254"/>
      <c r="D6" s="269"/>
      <c r="E6" s="284"/>
      <c r="F6" s="254"/>
      <c r="G6" s="254"/>
      <c r="H6" s="254"/>
      <c r="I6" s="254"/>
      <c r="J6" s="269"/>
      <c r="K6" s="268"/>
      <c r="L6" s="254"/>
      <c r="M6" s="49" t="s">
        <v>14</v>
      </c>
      <c r="N6" s="49" t="s">
        <v>34</v>
      </c>
      <c r="O6" s="49" t="s">
        <v>40</v>
      </c>
      <c r="P6" s="49" t="s">
        <v>15</v>
      </c>
      <c r="Q6" s="50" t="s">
        <v>17</v>
      </c>
      <c r="R6" s="267"/>
      <c r="S6" s="5"/>
      <c r="T6" s="4"/>
      <c r="U6" s="5"/>
      <c r="V6" s="3"/>
      <c r="W6" s="3"/>
      <c r="X6" s="3"/>
      <c r="Y6" s="3"/>
    </row>
    <row r="7" spans="1:28" s="10" customFormat="1" ht="17.25" customHeight="1" x14ac:dyDescent="0.25">
      <c r="A7" s="248" t="s">
        <v>47</v>
      </c>
      <c r="B7" s="135">
        <v>3</v>
      </c>
      <c r="C7" s="6">
        <v>70</v>
      </c>
      <c r="D7" s="184" t="s">
        <v>53</v>
      </c>
      <c r="E7" s="135" t="s">
        <v>146</v>
      </c>
      <c r="F7" s="136" t="s">
        <v>30</v>
      </c>
      <c r="G7" s="6" t="s">
        <v>30</v>
      </c>
      <c r="H7" s="6" t="s">
        <v>30</v>
      </c>
      <c r="I7" s="6" t="s">
        <v>30</v>
      </c>
      <c r="J7" s="184" t="s">
        <v>30</v>
      </c>
      <c r="K7" s="187" t="s">
        <v>30</v>
      </c>
      <c r="L7" s="6" t="s">
        <v>30</v>
      </c>
      <c r="M7" s="6" t="s">
        <v>30</v>
      </c>
      <c r="N7" s="6" t="s">
        <v>30</v>
      </c>
      <c r="O7" s="6" t="s">
        <v>30</v>
      </c>
      <c r="P7" s="6">
        <v>13194</v>
      </c>
      <c r="Q7" s="184" t="s">
        <v>30</v>
      </c>
      <c r="R7" s="191" t="s">
        <v>30</v>
      </c>
      <c r="T7" s="10">
        <f>G8*J8</f>
        <v>7677.9000000000005</v>
      </c>
      <c r="Z7" s="5"/>
      <c r="AA7" s="9"/>
      <c r="AB7" s="5"/>
    </row>
    <row r="8" spans="1:28" s="10" customFormat="1" ht="15" customHeight="1" x14ac:dyDescent="0.25">
      <c r="A8" s="249"/>
      <c r="B8" s="112">
        <v>8</v>
      </c>
      <c r="C8" s="7">
        <v>1</v>
      </c>
      <c r="D8" s="192" t="s">
        <v>63</v>
      </c>
      <c r="E8" s="112" t="s">
        <v>19</v>
      </c>
      <c r="F8" s="111">
        <v>2005</v>
      </c>
      <c r="G8" s="111">
        <v>9</v>
      </c>
      <c r="H8" s="27">
        <v>5307.1</v>
      </c>
      <c r="I8" s="111" t="s">
        <v>30</v>
      </c>
      <c r="J8" s="193">
        <v>853.1</v>
      </c>
      <c r="K8" s="51">
        <v>0.85</v>
      </c>
      <c r="L8" s="194">
        <f>H8/18</f>
        <v>294.8388888888889</v>
      </c>
      <c r="M8" s="23">
        <f>H8*K8</f>
        <v>4511.0349999999999</v>
      </c>
      <c r="N8" s="111" t="s">
        <v>30</v>
      </c>
      <c r="O8" s="111">
        <v>2228</v>
      </c>
      <c r="P8" s="7">
        <v>4011</v>
      </c>
      <c r="Q8" s="141" t="s">
        <v>30</v>
      </c>
      <c r="R8" s="147" t="s">
        <v>116</v>
      </c>
      <c r="S8" s="5"/>
      <c r="T8" s="10">
        <f t="shared" ref="T8:T69" si="0">G9*J9</f>
        <v>12389.300000000001</v>
      </c>
      <c r="U8" s="5"/>
      <c r="V8" s="5"/>
      <c r="W8" s="5"/>
      <c r="X8" s="5"/>
      <c r="Y8" s="5"/>
    </row>
    <row r="9" spans="1:28" s="10" customFormat="1" x14ac:dyDescent="0.25">
      <c r="A9" s="249"/>
      <c r="B9" s="112">
        <v>7</v>
      </c>
      <c r="C9" s="7">
        <v>70</v>
      </c>
      <c r="D9" s="192" t="s">
        <v>53</v>
      </c>
      <c r="E9" s="112" t="s">
        <v>19</v>
      </c>
      <c r="F9" s="111" t="s">
        <v>64</v>
      </c>
      <c r="G9" s="8" t="s">
        <v>65</v>
      </c>
      <c r="H9" s="27"/>
      <c r="I9" s="140" t="s">
        <v>30</v>
      </c>
      <c r="J9" s="193">
        <v>1769.9</v>
      </c>
      <c r="K9" s="51" t="s">
        <v>30</v>
      </c>
      <c r="L9" s="194" t="s">
        <v>30</v>
      </c>
      <c r="M9" s="111" t="s">
        <v>30</v>
      </c>
      <c r="N9" s="111" t="s">
        <v>30</v>
      </c>
      <c r="O9" s="111" t="s">
        <v>30</v>
      </c>
      <c r="P9" s="222">
        <v>6473</v>
      </c>
      <c r="Q9" s="141" t="s">
        <v>30</v>
      </c>
      <c r="R9" s="190" t="s">
        <v>30</v>
      </c>
      <c r="S9" s="5"/>
      <c r="T9" s="10">
        <f t="shared" si="0"/>
        <v>828</v>
      </c>
      <c r="U9" s="5"/>
      <c r="V9" s="5"/>
      <c r="W9" s="5"/>
      <c r="X9" s="5"/>
      <c r="Y9" s="5"/>
    </row>
    <row r="10" spans="1:28" s="10" customFormat="1" x14ac:dyDescent="0.25">
      <c r="A10" s="249"/>
      <c r="B10" s="112">
        <v>9</v>
      </c>
      <c r="C10" s="7">
        <v>2</v>
      </c>
      <c r="D10" s="192" t="s">
        <v>66</v>
      </c>
      <c r="E10" s="112" t="s">
        <v>36</v>
      </c>
      <c r="F10" s="111">
        <v>1998</v>
      </c>
      <c r="G10" s="8" t="s">
        <v>45</v>
      </c>
      <c r="H10" s="36">
        <v>554.6</v>
      </c>
      <c r="I10" s="140" t="s">
        <v>30</v>
      </c>
      <c r="J10" s="193">
        <v>414</v>
      </c>
      <c r="K10" s="51">
        <v>1.85</v>
      </c>
      <c r="L10" s="194">
        <f t="shared" ref="L10:L18" si="1">H10/18</f>
        <v>30.811111111111114</v>
      </c>
      <c r="M10" s="23">
        <f>H10*K10</f>
        <v>1026.01</v>
      </c>
      <c r="N10" s="111" t="s">
        <v>30</v>
      </c>
      <c r="O10" s="111">
        <v>920</v>
      </c>
      <c r="P10" s="222">
        <v>1438</v>
      </c>
      <c r="Q10" s="141" t="s">
        <v>30</v>
      </c>
      <c r="R10" s="147" t="s">
        <v>112</v>
      </c>
      <c r="S10" s="5"/>
      <c r="T10" s="10">
        <f t="shared" si="0"/>
        <v>4910</v>
      </c>
      <c r="U10" s="5"/>
      <c r="V10" s="5"/>
      <c r="W10" s="5"/>
      <c r="X10" s="5"/>
      <c r="Y10" s="5"/>
      <c r="Z10" s="5"/>
      <c r="AA10" s="5"/>
      <c r="AB10" s="5"/>
    </row>
    <row r="11" spans="1:28" s="10" customFormat="1" x14ac:dyDescent="0.25">
      <c r="A11" s="249"/>
      <c r="B11" s="246">
        <v>10</v>
      </c>
      <c r="C11" s="7">
        <v>3</v>
      </c>
      <c r="D11" s="192" t="s">
        <v>67</v>
      </c>
      <c r="E11" s="112" t="s">
        <v>68</v>
      </c>
      <c r="F11" s="111">
        <v>1967</v>
      </c>
      <c r="G11" s="111">
        <v>5</v>
      </c>
      <c r="H11" s="36">
        <v>3324.58</v>
      </c>
      <c r="I11" s="140" t="s">
        <v>30</v>
      </c>
      <c r="J11" s="193">
        <v>982</v>
      </c>
      <c r="K11" s="51">
        <v>1.52</v>
      </c>
      <c r="L11" s="194">
        <f t="shared" si="1"/>
        <v>184.69888888888889</v>
      </c>
      <c r="M11" s="23">
        <f t="shared" ref="M11:M18" si="2">H11*K11</f>
        <v>5053.3616000000002</v>
      </c>
      <c r="N11" s="111" t="s">
        <v>30</v>
      </c>
      <c r="O11" s="276">
        <v>16577</v>
      </c>
      <c r="P11" s="276">
        <v>15808</v>
      </c>
      <c r="Q11" s="277">
        <v>2106</v>
      </c>
      <c r="R11" s="274" t="s">
        <v>111</v>
      </c>
      <c r="S11" s="5"/>
      <c r="T11" s="10">
        <f t="shared" si="0"/>
        <v>8559</v>
      </c>
      <c r="U11" s="5"/>
      <c r="V11" s="5"/>
      <c r="W11" s="5"/>
      <c r="X11" s="9"/>
      <c r="Y11" s="5"/>
      <c r="Z11" s="5"/>
      <c r="AA11" s="9"/>
      <c r="AB11" s="5"/>
    </row>
    <row r="12" spans="1:28" s="10" customFormat="1" x14ac:dyDescent="0.25">
      <c r="A12" s="249"/>
      <c r="B12" s="247"/>
      <c r="C12" s="7">
        <v>5</v>
      </c>
      <c r="D12" s="192" t="s">
        <v>70</v>
      </c>
      <c r="E12" s="112" t="s">
        <v>69</v>
      </c>
      <c r="F12" s="111">
        <v>1980</v>
      </c>
      <c r="G12" s="111">
        <v>9</v>
      </c>
      <c r="H12" s="36">
        <v>5271.4</v>
      </c>
      <c r="I12" s="140" t="s">
        <v>30</v>
      </c>
      <c r="J12" s="193">
        <v>951</v>
      </c>
      <c r="K12" s="51">
        <v>0.98</v>
      </c>
      <c r="L12" s="194">
        <f t="shared" si="1"/>
        <v>292.85555555555555</v>
      </c>
      <c r="M12" s="23">
        <f t="shared" si="2"/>
        <v>5165.9719999999998</v>
      </c>
      <c r="N12" s="111" t="s">
        <v>30</v>
      </c>
      <c r="O12" s="276"/>
      <c r="P12" s="253"/>
      <c r="Q12" s="278"/>
      <c r="R12" s="275"/>
      <c r="S12" s="5"/>
      <c r="T12" s="10">
        <f t="shared" si="0"/>
        <v>603</v>
      </c>
      <c r="U12" s="5"/>
      <c r="V12" s="5"/>
      <c r="W12" s="5"/>
      <c r="X12" s="9"/>
      <c r="Y12" s="5"/>
      <c r="Z12" s="5"/>
      <c r="AA12" s="9"/>
      <c r="AB12" s="5"/>
    </row>
    <row r="13" spans="1:28" s="10" customFormat="1" x14ac:dyDescent="0.25">
      <c r="A13" s="249"/>
      <c r="B13" s="112">
        <v>11</v>
      </c>
      <c r="C13" s="7">
        <v>4</v>
      </c>
      <c r="D13" s="192" t="s">
        <v>72</v>
      </c>
      <c r="E13" s="112" t="s">
        <v>36</v>
      </c>
      <c r="F13" s="111" t="s">
        <v>30</v>
      </c>
      <c r="G13" s="111">
        <v>3</v>
      </c>
      <c r="H13" s="111" t="s">
        <v>30</v>
      </c>
      <c r="I13" s="140" t="s">
        <v>30</v>
      </c>
      <c r="J13" s="193">
        <v>201</v>
      </c>
      <c r="K13" s="51" t="s">
        <v>30</v>
      </c>
      <c r="L13" s="194" t="s">
        <v>30</v>
      </c>
      <c r="M13" s="23" t="s">
        <v>30</v>
      </c>
      <c r="N13" s="111">
        <v>800</v>
      </c>
      <c r="O13" s="111">
        <v>1140</v>
      </c>
      <c r="P13" s="222">
        <v>1140</v>
      </c>
      <c r="Q13" s="141" t="s">
        <v>30</v>
      </c>
      <c r="R13" s="196" t="s">
        <v>113</v>
      </c>
      <c r="S13" s="5"/>
      <c r="T13" s="10">
        <f t="shared" si="0"/>
        <v>582</v>
      </c>
      <c r="U13" s="5"/>
      <c r="V13" s="5"/>
      <c r="W13" s="5"/>
      <c r="X13" s="9"/>
      <c r="Y13" s="5"/>
      <c r="Z13" s="5"/>
      <c r="AA13" s="9"/>
      <c r="AB13" s="5"/>
    </row>
    <row r="14" spans="1:28" s="10" customFormat="1" ht="24.75" customHeight="1" x14ac:dyDescent="0.25">
      <c r="A14" s="249"/>
      <c r="B14" s="112">
        <v>13</v>
      </c>
      <c r="C14" s="7">
        <v>30</v>
      </c>
      <c r="D14" s="192" t="s">
        <v>73</v>
      </c>
      <c r="E14" s="112" t="s">
        <v>46</v>
      </c>
      <c r="F14" s="111" t="s">
        <v>30</v>
      </c>
      <c r="G14" s="111">
        <v>2</v>
      </c>
      <c r="H14" s="27" t="s">
        <v>30</v>
      </c>
      <c r="I14" s="140" t="s">
        <v>30</v>
      </c>
      <c r="J14" s="193">
        <v>291</v>
      </c>
      <c r="K14" s="51" t="s">
        <v>30</v>
      </c>
      <c r="L14" s="194" t="s">
        <v>30</v>
      </c>
      <c r="M14" s="23" t="s">
        <v>30</v>
      </c>
      <c r="N14" s="111">
        <v>785</v>
      </c>
      <c r="O14" s="111">
        <v>1400</v>
      </c>
      <c r="P14" s="222">
        <v>1589</v>
      </c>
      <c r="Q14" s="141" t="s">
        <v>30</v>
      </c>
      <c r="R14" s="197" t="s">
        <v>114</v>
      </c>
      <c r="S14" s="5"/>
      <c r="T14" s="10">
        <f t="shared" si="0"/>
        <v>702</v>
      </c>
      <c r="U14" s="5"/>
      <c r="V14" s="5"/>
      <c r="W14" s="5"/>
      <c r="X14" s="9"/>
      <c r="Y14" s="5"/>
      <c r="Z14" s="5"/>
      <c r="AA14" s="9"/>
      <c r="AB14" s="5"/>
    </row>
    <row r="15" spans="1:28" s="10" customFormat="1" ht="22.5" customHeight="1" x14ac:dyDescent="0.25">
      <c r="A15" s="249"/>
      <c r="B15" s="112">
        <v>14</v>
      </c>
      <c r="C15" s="7">
        <v>29</v>
      </c>
      <c r="D15" s="192" t="s">
        <v>74</v>
      </c>
      <c r="E15" s="112" t="s">
        <v>46</v>
      </c>
      <c r="F15" s="111">
        <v>1998</v>
      </c>
      <c r="G15" s="111">
        <v>2</v>
      </c>
      <c r="H15" s="27">
        <v>646.4</v>
      </c>
      <c r="I15" s="140" t="s">
        <v>30</v>
      </c>
      <c r="J15" s="193">
        <v>351</v>
      </c>
      <c r="K15" s="51" t="s">
        <v>30</v>
      </c>
      <c r="L15" s="194" t="s">
        <v>30</v>
      </c>
      <c r="M15" s="23" t="s">
        <v>30</v>
      </c>
      <c r="N15" s="111">
        <v>1238</v>
      </c>
      <c r="O15" s="111">
        <v>1200</v>
      </c>
      <c r="P15" s="222">
        <v>1475</v>
      </c>
      <c r="Q15" s="141" t="s">
        <v>30</v>
      </c>
      <c r="R15" s="198" t="s">
        <v>115</v>
      </c>
      <c r="S15" s="5"/>
      <c r="U15" s="5"/>
      <c r="V15" s="5"/>
      <c r="W15" s="5"/>
      <c r="X15" s="9"/>
      <c r="Y15" s="5"/>
      <c r="Z15" s="5"/>
      <c r="AA15" s="9"/>
      <c r="AB15" s="5"/>
    </row>
    <row r="16" spans="1:28" s="10" customFormat="1" x14ac:dyDescent="0.25">
      <c r="A16" s="249"/>
      <c r="B16" s="112">
        <v>15</v>
      </c>
      <c r="C16" s="140" t="s">
        <v>30</v>
      </c>
      <c r="D16" s="144" t="s">
        <v>30</v>
      </c>
      <c r="E16" s="199" t="s">
        <v>117</v>
      </c>
      <c r="F16" s="111" t="s">
        <v>35</v>
      </c>
      <c r="G16" s="140" t="s">
        <v>30</v>
      </c>
      <c r="H16" s="140" t="s">
        <v>30</v>
      </c>
      <c r="I16" s="140" t="s">
        <v>30</v>
      </c>
      <c r="J16" s="193"/>
      <c r="K16" s="51" t="s">
        <v>30</v>
      </c>
      <c r="L16" s="194" t="s">
        <v>30</v>
      </c>
      <c r="M16" s="23" t="s">
        <v>30</v>
      </c>
      <c r="N16" s="111" t="s">
        <v>30</v>
      </c>
      <c r="O16" s="111" t="s">
        <v>30</v>
      </c>
      <c r="P16" s="222">
        <v>1279</v>
      </c>
      <c r="Q16" s="141" t="s">
        <v>30</v>
      </c>
      <c r="R16" s="145" t="s">
        <v>30</v>
      </c>
      <c r="S16" s="5"/>
      <c r="T16" s="10">
        <f t="shared" si="0"/>
        <v>16990</v>
      </c>
      <c r="U16" s="5"/>
      <c r="V16" s="5"/>
      <c r="W16" s="5"/>
      <c r="X16" s="9"/>
      <c r="Y16" s="5"/>
      <c r="Z16" s="5"/>
      <c r="AA16" s="9"/>
      <c r="AB16" s="5"/>
    </row>
    <row r="17" spans="1:28" s="10" customFormat="1" ht="17.25" customHeight="1" x14ac:dyDescent="0.25">
      <c r="A17" s="249"/>
      <c r="B17" s="112">
        <v>24</v>
      </c>
      <c r="C17" s="7">
        <v>9</v>
      </c>
      <c r="D17" s="192" t="s">
        <v>79</v>
      </c>
      <c r="E17" s="112" t="s">
        <v>19</v>
      </c>
      <c r="F17" s="111" t="s">
        <v>30</v>
      </c>
      <c r="G17" s="111">
        <v>10</v>
      </c>
      <c r="H17" s="111">
        <v>5875.8</v>
      </c>
      <c r="I17" s="140" t="s">
        <v>30</v>
      </c>
      <c r="J17" s="193">
        <v>1699</v>
      </c>
      <c r="K17" s="51">
        <v>0.8</v>
      </c>
      <c r="L17" s="194">
        <f t="shared" si="1"/>
        <v>326.43333333333334</v>
      </c>
      <c r="M17" s="23">
        <v>4700</v>
      </c>
      <c r="N17" s="111" t="s">
        <v>30</v>
      </c>
      <c r="O17" s="111">
        <v>4987</v>
      </c>
      <c r="P17" s="222">
        <v>7531</v>
      </c>
      <c r="Q17" s="141" t="s">
        <v>30</v>
      </c>
      <c r="R17" s="110" t="s">
        <v>110</v>
      </c>
      <c r="S17" s="5"/>
      <c r="T17" s="10">
        <f t="shared" si="0"/>
        <v>8540</v>
      </c>
      <c r="U17" s="5"/>
      <c r="V17" s="5"/>
      <c r="W17" s="5"/>
      <c r="X17" s="9"/>
      <c r="Y17" s="5"/>
      <c r="Z17" s="5"/>
      <c r="AA17" s="9"/>
      <c r="AB17" s="5"/>
    </row>
    <row r="18" spans="1:28" s="10" customFormat="1" x14ac:dyDescent="0.25">
      <c r="A18" s="249"/>
      <c r="B18" s="112">
        <v>25</v>
      </c>
      <c r="C18" s="7">
        <v>8</v>
      </c>
      <c r="D18" s="192" t="s">
        <v>80</v>
      </c>
      <c r="E18" s="112" t="s">
        <v>19</v>
      </c>
      <c r="F18" s="111">
        <v>1994</v>
      </c>
      <c r="G18" s="111">
        <v>10</v>
      </c>
      <c r="H18" s="37">
        <v>4943.3999999999996</v>
      </c>
      <c r="I18" s="140" t="s">
        <v>30</v>
      </c>
      <c r="J18" s="193">
        <v>854</v>
      </c>
      <c r="K18" s="51">
        <v>0.8</v>
      </c>
      <c r="L18" s="194">
        <f t="shared" si="1"/>
        <v>274.63333333333333</v>
      </c>
      <c r="M18" s="23">
        <f t="shared" si="2"/>
        <v>3954.72</v>
      </c>
      <c r="N18" s="111">
        <v>4015</v>
      </c>
      <c r="O18" s="111">
        <v>4420</v>
      </c>
      <c r="P18" s="222">
        <v>6552</v>
      </c>
      <c r="Q18" s="141" t="s">
        <v>30</v>
      </c>
      <c r="R18" s="110" t="s">
        <v>105</v>
      </c>
      <c r="S18" s="5"/>
      <c r="T18" s="10">
        <f t="shared" si="0"/>
        <v>5310</v>
      </c>
      <c r="U18" s="5"/>
      <c r="V18" s="5"/>
      <c r="W18" s="5"/>
      <c r="X18" s="9"/>
      <c r="Y18" s="5"/>
      <c r="Z18" s="5"/>
      <c r="AA18" s="9"/>
      <c r="AB18" s="5"/>
    </row>
    <row r="19" spans="1:28" s="10" customFormat="1" x14ac:dyDescent="0.25">
      <c r="A19" s="249"/>
      <c r="B19" s="112">
        <v>37</v>
      </c>
      <c r="C19" s="111">
        <v>7</v>
      </c>
      <c r="D19" s="192" t="s">
        <v>84</v>
      </c>
      <c r="E19" s="112" t="s">
        <v>85</v>
      </c>
      <c r="F19" s="111">
        <v>1969</v>
      </c>
      <c r="G19" s="111">
        <v>5</v>
      </c>
      <c r="H19" s="140">
        <v>4000.2</v>
      </c>
      <c r="I19" s="140" t="s">
        <v>30</v>
      </c>
      <c r="J19" s="193">
        <v>1062</v>
      </c>
      <c r="K19" s="51">
        <v>1.52</v>
      </c>
      <c r="L19" s="194">
        <v>222</v>
      </c>
      <c r="M19" s="23">
        <v>6080</v>
      </c>
      <c r="N19" s="111">
        <v>7756.1</v>
      </c>
      <c r="O19" s="111">
        <v>2032</v>
      </c>
      <c r="P19" s="222">
        <v>5450</v>
      </c>
      <c r="Q19" s="141" t="s">
        <v>30</v>
      </c>
      <c r="R19" s="110" t="s">
        <v>109</v>
      </c>
      <c r="S19" s="5"/>
      <c r="T19" s="10">
        <f t="shared" si="0"/>
        <v>5410</v>
      </c>
      <c r="U19" s="5"/>
      <c r="V19" s="5"/>
      <c r="W19" s="5"/>
      <c r="X19" s="9"/>
      <c r="Y19" s="5"/>
      <c r="Z19" s="5"/>
      <c r="AA19" s="9"/>
      <c r="AB19" s="5"/>
    </row>
    <row r="20" spans="1:28" s="10" customFormat="1" x14ac:dyDescent="0.25">
      <c r="A20" s="249"/>
      <c r="B20" s="112">
        <v>38</v>
      </c>
      <c r="C20" s="7">
        <v>6</v>
      </c>
      <c r="D20" s="192" t="s">
        <v>86</v>
      </c>
      <c r="E20" s="112" t="s">
        <v>85</v>
      </c>
      <c r="F20" s="111">
        <v>1980</v>
      </c>
      <c r="G20" s="111">
        <v>5</v>
      </c>
      <c r="H20" s="140">
        <v>3654.9</v>
      </c>
      <c r="I20" s="140" t="s">
        <v>30</v>
      </c>
      <c r="J20" s="193">
        <v>1082</v>
      </c>
      <c r="K20" s="51">
        <v>1.32</v>
      </c>
      <c r="L20" s="194">
        <v>203</v>
      </c>
      <c r="M20" s="23">
        <v>4824</v>
      </c>
      <c r="N20" s="111">
        <v>4559.6000000000004</v>
      </c>
      <c r="O20" s="111">
        <v>2322</v>
      </c>
      <c r="P20" s="222">
        <v>4267</v>
      </c>
      <c r="Q20" s="141" t="s">
        <v>30</v>
      </c>
      <c r="R20" s="110" t="s">
        <v>106</v>
      </c>
      <c r="S20" s="5"/>
      <c r="T20" s="10">
        <f t="shared" si="0"/>
        <v>8930.6999999999989</v>
      </c>
      <c r="U20" s="5"/>
      <c r="V20" s="5"/>
      <c r="W20" s="5"/>
      <c r="X20" s="9"/>
      <c r="Y20" s="5"/>
      <c r="Z20" s="5"/>
      <c r="AA20" s="9"/>
      <c r="AB20" s="5"/>
    </row>
    <row r="21" spans="1:28" s="10" customFormat="1" x14ac:dyDescent="0.25">
      <c r="A21" s="249"/>
      <c r="B21" s="125">
        <v>44</v>
      </c>
      <c r="C21" s="140">
        <v>10</v>
      </c>
      <c r="D21" s="144" t="s">
        <v>90</v>
      </c>
      <c r="E21" s="32" t="s">
        <v>85</v>
      </c>
      <c r="F21" s="140" t="s">
        <v>30</v>
      </c>
      <c r="G21" s="126">
        <v>9</v>
      </c>
      <c r="H21" s="140" t="s">
        <v>30</v>
      </c>
      <c r="I21" s="140" t="s">
        <v>30</v>
      </c>
      <c r="J21" s="127">
        <v>992.3</v>
      </c>
      <c r="K21" s="143" t="s">
        <v>30</v>
      </c>
      <c r="L21" s="140" t="s">
        <v>30</v>
      </c>
      <c r="M21" s="140" t="s">
        <v>30</v>
      </c>
      <c r="N21" s="140" t="s">
        <v>30</v>
      </c>
      <c r="O21" s="140" t="s">
        <v>30</v>
      </c>
      <c r="P21" s="223">
        <v>3840</v>
      </c>
      <c r="Q21" s="144" t="s">
        <v>30</v>
      </c>
      <c r="R21" s="196" t="s">
        <v>30</v>
      </c>
      <c r="S21" s="5"/>
      <c r="T21" s="10">
        <f t="shared" si="0"/>
        <v>12463.199999999999</v>
      </c>
      <c r="U21" s="5"/>
      <c r="V21" s="5"/>
      <c r="W21" s="5"/>
      <c r="X21" s="9"/>
      <c r="Y21" s="5"/>
      <c r="Z21" s="5"/>
      <c r="AA21" s="9"/>
      <c r="AB21" s="5"/>
    </row>
    <row r="22" spans="1:28" s="10" customFormat="1" ht="15" customHeight="1" x14ac:dyDescent="0.25">
      <c r="A22" s="249"/>
      <c r="B22" s="112">
        <v>46</v>
      </c>
      <c r="C22" s="7">
        <v>11</v>
      </c>
      <c r="D22" s="192" t="s">
        <v>93</v>
      </c>
      <c r="E22" s="112" t="s">
        <v>85</v>
      </c>
      <c r="F22" s="111">
        <v>1988</v>
      </c>
      <c r="G22" s="111">
        <v>9</v>
      </c>
      <c r="H22" s="140">
        <v>4987.7</v>
      </c>
      <c r="I22" s="140" t="s">
        <v>30</v>
      </c>
      <c r="J22" s="193">
        <v>1384.8</v>
      </c>
      <c r="K22" s="51">
        <v>0.85</v>
      </c>
      <c r="L22" s="194">
        <v>277</v>
      </c>
      <c r="M22" s="23">
        <v>4240</v>
      </c>
      <c r="N22" s="111">
        <v>4902.3</v>
      </c>
      <c r="O22" s="111">
        <v>2068</v>
      </c>
      <c r="P22" s="222">
        <v>2938</v>
      </c>
      <c r="Q22" s="141">
        <v>357</v>
      </c>
      <c r="R22" s="110" t="s">
        <v>108</v>
      </c>
      <c r="S22" s="5"/>
      <c r="T22" s="10">
        <f t="shared" si="0"/>
        <v>29960</v>
      </c>
      <c r="U22" s="5"/>
      <c r="V22" s="5"/>
      <c r="W22" s="5"/>
      <c r="X22" s="9"/>
      <c r="Y22" s="5"/>
      <c r="Z22" s="5"/>
      <c r="AA22" s="9"/>
      <c r="AB22" s="5"/>
    </row>
    <row r="23" spans="1:28" s="10" customFormat="1" x14ac:dyDescent="0.25">
      <c r="A23" s="249"/>
      <c r="B23" s="67">
        <v>50</v>
      </c>
      <c r="C23" s="7">
        <v>58</v>
      </c>
      <c r="D23" s="192" t="s">
        <v>91</v>
      </c>
      <c r="E23" s="112" t="s">
        <v>19</v>
      </c>
      <c r="F23" s="111" t="s">
        <v>64</v>
      </c>
      <c r="G23" s="111">
        <v>10</v>
      </c>
      <c r="H23" s="111">
        <v>19630.5</v>
      </c>
      <c r="I23" s="65" t="s">
        <v>30</v>
      </c>
      <c r="J23" s="200">
        <v>2996</v>
      </c>
      <c r="K23" s="66" t="s">
        <v>30</v>
      </c>
      <c r="L23" s="111">
        <v>780</v>
      </c>
      <c r="M23" s="65" t="s">
        <v>30</v>
      </c>
      <c r="N23" s="65" t="s">
        <v>30</v>
      </c>
      <c r="O23" s="140">
        <v>10329</v>
      </c>
      <c r="P23" s="23">
        <v>10311</v>
      </c>
      <c r="Q23" s="201" t="s">
        <v>30</v>
      </c>
      <c r="R23" s="196" t="s">
        <v>150</v>
      </c>
      <c r="S23" s="5"/>
      <c r="T23" s="10">
        <f t="shared" si="0"/>
        <v>273.39999999999998</v>
      </c>
      <c r="U23" s="5"/>
      <c r="V23" s="5"/>
      <c r="W23" s="5"/>
      <c r="X23" s="9"/>
      <c r="Y23" s="5"/>
      <c r="Z23" s="5"/>
      <c r="AA23" s="9"/>
      <c r="AB23" s="5"/>
    </row>
    <row r="24" spans="1:28" s="10" customFormat="1" x14ac:dyDescent="0.25">
      <c r="A24" s="249"/>
      <c r="B24" s="112">
        <v>64</v>
      </c>
      <c r="C24" s="7">
        <v>31</v>
      </c>
      <c r="D24" s="192" t="s">
        <v>96</v>
      </c>
      <c r="E24" s="112" t="s">
        <v>85</v>
      </c>
      <c r="F24" s="111">
        <v>1964</v>
      </c>
      <c r="G24" s="111">
        <v>1</v>
      </c>
      <c r="H24" s="27" t="s">
        <v>97</v>
      </c>
      <c r="I24" s="140" t="s">
        <v>30</v>
      </c>
      <c r="J24" s="193">
        <v>273.39999999999998</v>
      </c>
      <c r="K24" s="51">
        <v>2.84</v>
      </c>
      <c r="L24" s="194">
        <v>10</v>
      </c>
      <c r="M24" s="23">
        <v>505</v>
      </c>
      <c r="N24" s="111">
        <v>1085.5999999999999</v>
      </c>
      <c r="O24" s="111" t="s">
        <v>30</v>
      </c>
      <c r="P24" s="222">
        <v>1203</v>
      </c>
      <c r="Q24" s="141" t="s">
        <v>30</v>
      </c>
      <c r="R24" s="110" t="s">
        <v>30</v>
      </c>
      <c r="S24" s="5"/>
      <c r="U24" s="5"/>
      <c r="V24" s="5"/>
      <c r="W24" s="5"/>
      <c r="X24" s="9"/>
      <c r="Y24" s="5"/>
      <c r="Z24" s="5"/>
      <c r="AA24" s="9"/>
      <c r="AB24" s="5"/>
    </row>
    <row r="25" spans="1:28" s="10" customFormat="1" ht="20.399999999999999" x14ac:dyDescent="0.25">
      <c r="A25" s="249"/>
      <c r="B25" s="112">
        <v>68</v>
      </c>
      <c r="C25" s="7">
        <v>69</v>
      </c>
      <c r="D25" s="192" t="s">
        <v>118</v>
      </c>
      <c r="E25" s="67" t="s">
        <v>119</v>
      </c>
      <c r="F25" s="111" t="s">
        <v>64</v>
      </c>
      <c r="G25" s="111" t="s">
        <v>30</v>
      </c>
      <c r="H25" s="27" t="s">
        <v>30</v>
      </c>
      <c r="I25" s="140" t="s">
        <v>30</v>
      </c>
      <c r="J25" s="193" t="s">
        <v>30</v>
      </c>
      <c r="K25" s="51" t="s">
        <v>30</v>
      </c>
      <c r="L25" s="202" t="s">
        <v>30</v>
      </c>
      <c r="M25" s="23" t="s">
        <v>30</v>
      </c>
      <c r="N25" s="111" t="s">
        <v>30</v>
      </c>
      <c r="O25" s="111" t="s">
        <v>30</v>
      </c>
      <c r="P25" s="222">
        <v>9495</v>
      </c>
      <c r="Q25" s="141" t="s">
        <v>30</v>
      </c>
      <c r="R25" s="110" t="s">
        <v>30</v>
      </c>
      <c r="S25" s="5"/>
      <c r="T25" s="10">
        <f t="shared" si="0"/>
        <v>208.4</v>
      </c>
      <c r="U25" s="5"/>
      <c r="V25" s="5"/>
      <c r="W25" s="5"/>
      <c r="X25" s="9"/>
      <c r="Y25" s="5"/>
      <c r="Z25" s="5"/>
      <c r="AA25" s="9"/>
      <c r="AB25" s="5"/>
    </row>
    <row r="26" spans="1:28" s="10" customFormat="1" x14ac:dyDescent="0.25">
      <c r="A26" s="249"/>
      <c r="B26" s="112">
        <v>65</v>
      </c>
      <c r="C26" s="7">
        <v>32</v>
      </c>
      <c r="D26" s="192" t="s">
        <v>98</v>
      </c>
      <c r="E26" s="112" t="s">
        <v>85</v>
      </c>
      <c r="F26" s="7">
        <v>1964</v>
      </c>
      <c r="G26" s="111">
        <v>1</v>
      </c>
      <c r="H26" s="36" t="s">
        <v>99</v>
      </c>
      <c r="I26" s="140" t="s">
        <v>30</v>
      </c>
      <c r="J26" s="193">
        <v>208.4</v>
      </c>
      <c r="K26" s="51">
        <v>2.84</v>
      </c>
      <c r="L26" s="140">
        <v>10</v>
      </c>
      <c r="M26" s="23">
        <v>1043</v>
      </c>
      <c r="N26" s="111">
        <v>686.3</v>
      </c>
      <c r="O26" s="111" t="s">
        <v>30</v>
      </c>
      <c r="P26" s="222">
        <v>626</v>
      </c>
      <c r="Q26" s="141" t="s">
        <v>30</v>
      </c>
      <c r="R26" s="110" t="s">
        <v>30</v>
      </c>
      <c r="S26" s="5"/>
      <c r="T26" s="10">
        <f t="shared" si="0"/>
        <v>3450</v>
      </c>
      <c r="U26" s="5"/>
      <c r="V26" s="5"/>
      <c r="W26" s="5"/>
      <c r="X26" s="9"/>
      <c r="Y26" s="5"/>
      <c r="Z26" s="5"/>
      <c r="AA26" s="9"/>
      <c r="AB26" s="5"/>
    </row>
    <row r="27" spans="1:28" s="10" customFormat="1" ht="20.399999999999999" x14ac:dyDescent="0.25">
      <c r="A27" s="249"/>
      <c r="B27" s="203">
        <v>72</v>
      </c>
      <c r="C27" s="204">
        <v>71</v>
      </c>
      <c r="D27" s="205" t="s">
        <v>91</v>
      </c>
      <c r="E27" s="206" t="s">
        <v>153</v>
      </c>
      <c r="F27" s="111" t="s">
        <v>30</v>
      </c>
      <c r="G27" s="207">
        <v>10</v>
      </c>
      <c r="H27" s="208">
        <v>2415</v>
      </c>
      <c r="I27" s="111" t="s">
        <v>30</v>
      </c>
      <c r="J27" s="209">
        <v>345</v>
      </c>
      <c r="K27" s="112" t="s">
        <v>30</v>
      </c>
      <c r="L27" s="111" t="s">
        <v>30</v>
      </c>
      <c r="M27" s="111" t="s">
        <v>30</v>
      </c>
      <c r="N27" s="111" t="s">
        <v>30</v>
      </c>
      <c r="O27" s="111">
        <v>3900</v>
      </c>
      <c r="P27" s="207">
        <v>2080</v>
      </c>
      <c r="Q27" s="141" t="s">
        <v>30</v>
      </c>
      <c r="R27" s="210" t="s">
        <v>154</v>
      </c>
      <c r="S27" s="5"/>
      <c r="T27" s="10">
        <f t="shared" si="0"/>
        <v>3450</v>
      </c>
      <c r="U27" s="5"/>
      <c r="V27" s="5"/>
      <c r="W27" s="5"/>
      <c r="X27" s="9"/>
      <c r="Y27" s="5"/>
      <c r="Z27" s="5"/>
      <c r="AA27" s="9"/>
      <c r="AB27" s="5"/>
    </row>
    <row r="28" spans="1:28" s="10" customFormat="1" ht="33.75" customHeight="1" x14ac:dyDescent="0.25">
      <c r="A28" s="249"/>
      <c r="B28" s="203">
        <v>73</v>
      </c>
      <c r="C28" s="204">
        <v>72</v>
      </c>
      <c r="D28" s="205" t="s">
        <v>91</v>
      </c>
      <c r="E28" s="206" t="s">
        <v>153</v>
      </c>
      <c r="F28" s="111" t="s">
        <v>30</v>
      </c>
      <c r="G28" s="207">
        <v>10</v>
      </c>
      <c r="H28" s="111" t="s">
        <v>30</v>
      </c>
      <c r="I28" s="111" t="s">
        <v>30</v>
      </c>
      <c r="J28" s="209">
        <v>345</v>
      </c>
      <c r="K28" s="112" t="s">
        <v>30</v>
      </c>
      <c r="L28" s="111" t="s">
        <v>30</v>
      </c>
      <c r="M28" s="111" t="s">
        <v>30</v>
      </c>
      <c r="N28" s="111" t="s">
        <v>30</v>
      </c>
      <c r="O28" s="111">
        <v>3900</v>
      </c>
      <c r="P28" s="207">
        <v>1634</v>
      </c>
      <c r="Q28" s="141" t="s">
        <v>30</v>
      </c>
      <c r="R28" s="110" t="s">
        <v>154</v>
      </c>
      <c r="S28" s="5"/>
      <c r="T28" s="10">
        <f t="shared" si="0"/>
        <v>17430</v>
      </c>
      <c r="U28" s="5"/>
      <c r="V28" s="5"/>
      <c r="W28" s="5"/>
      <c r="X28" s="9"/>
      <c r="Y28" s="5"/>
      <c r="Z28" s="5"/>
      <c r="AA28" s="9"/>
      <c r="AB28" s="5"/>
    </row>
    <row r="29" spans="1:28" s="10" customFormat="1" ht="20.399999999999999" x14ac:dyDescent="0.25">
      <c r="A29" s="249"/>
      <c r="B29" s="203">
        <v>90</v>
      </c>
      <c r="C29" s="204" t="s">
        <v>175</v>
      </c>
      <c r="D29" s="205" t="s">
        <v>155</v>
      </c>
      <c r="E29" s="203" t="s">
        <v>169</v>
      </c>
      <c r="F29" s="111" t="s">
        <v>64</v>
      </c>
      <c r="G29" s="207">
        <v>10</v>
      </c>
      <c r="H29" s="111" t="s">
        <v>30</v>
      </c>
      <c r="I29" s="111" t="s">
        <v>30</v>
      </c>
      <c r="J29" s="209">
        <v>1743</v>
      </c>
      <c r="K29" s="112" t="s">
        <v>30</v>
      </c>
      <c r="L29" s="111">
        <v>682</v>
      </c>
      <c r="M29" s="111" t="s">
        <v>30</v>
      </c>
      <c r="N29" s="111" t="s">
        <v>30</v>
      </c>
      <c r="O29" s="111" t="s">
        <v>30</v>
      </c>
      <c r="P29" s="207">
        <v>14886</v>
      </c>
      <c r="Q29" s="141" t="s">
        <v>30</v>
      </c>
      <c r="R29" s="211" t="s">
        <v>156</v>
      </c>
      <c r="S29" s="5"/>
      <c r="T29" s="10">
        <f t="shared" si="0"/>
        <v>48610</v>
      </c>
      <c r="U29" s="5"/>
      <c r="V29" s="5"/>
      <c r="W29" s="5"/>
      <c r="X29" s="9"/>
      <c r="Y29" s="5"/>
      <c r="Z29" s="5"/>
      <c r="AA29" s="9"/>
      <c r="AB29" s="5"/>
    </row>
    <row r="30" spans="1:28" s="10" customFormat="1" x14ac:dyDescent="0.25">
      <c r="A30" s="249"/>
      <c r="B30" s="203">
        <v>93</v>
      </c>
      <c r="C30" s="204">
        <v>59</v>
      </c>
      <c r="D30" s="205" t="s">
        <v>155</v>
      </c>
      <c r="E30" s="203" t="s">
        <v>169</v>
      </c>
      <c r="F30" s="111" t="s">
        <v>64</v>
      </c>
      <c r="G30" s="207">
        <v>10</v>
      </c>
      <c r="H30" s="111" t="s">
        <v>30</v>
      </c>
      <c r="I30" s="111" t="s">
        <v>30</v>
      </c>
      <c r="J30" s="209">
        <v>4861</v>
      </c>
      <c r="K30" s="112" t="s">
        <v>30</v>
      </c>
      <c r="L30" s="111">
        <v>1069</v>
      </c>
      <c r="M30" s="111" t="s">
        <v>30</v>
      </c>
      <c r="N30" s="111" t="s">
        <v>30</v>
      </c>
      <c r="O30" s="111" t="s">
        <v>30</v>
      </c>
      <c r="P30" s="207">
        <v>23191</v>
      </c>
      <c r="Q30" s="141">
        <v>957</v>
      </c>
      <c r="R30" s="211" t="s">
        <v>157</v>
      </c>
      <c r="S30" s="5"/>
      <c r="T30" s="10">
        <f t="shared" si="0"/>
        <v>26450</v>
      </c>
      <c r="U30" s="5"/>
      <c r="V30" s="5"/>
      <c r="W30" s="5"/>
      <c r="X30" s="9"/>
      <c r="Y30" s="5"/>
      <c r="Z30" s="5"/>
      <c r="AA30" s="9"/>
      <c r="AB30" s="5"/>
    </row>
    <row r="31" spans="1:28" s="10" customFormat="1" x14ac:dyDescent="0.25">
      <c r="A31" s="249"/>
      <c r="B31" s="203">
        <v>95</v>
      </c>
      <c r="C31" s="204">
        <v>63</v>
      </c>
      <c r="D31" s="205" t="s">
        <v>155</v>
      </c>
      <c r="E31" s="203" t="s">
        <v>169</v>
      </c>
      <c r="F31" s="111" t="s">
        <v>64</v>
      </c>
      <c r="G31" s="207">
        <v>10</v>
      </c>
      <c r="H31" s="111" t="s">
        <v>30</v>
      </c>
      <c r="I31" s="111" t="s">
        <v>30</v>
      </c>
      <c r="J31" s="209">
        <v>2645</v>
      </c>
      <c r="K31" s="112" t="s">
        <v>30</v>
      </c>
      <c r="L31" s="111">
        <v>618</v>
      </c>
      <c r="M31" s="111" t="s">
        <v>30</v>
      </c>
      <c r="N31" s="111" t="s">
        <v>30</v>
      </c>
      <c r="O31" s="111" t="s">
        <v>30</v>
      </c>
      <c r="P31" s="207">
        <v>11301</v>
      </c>
      <c r="Q31" s="141" t="s">
        <v>30</v>
      </c>
      <c r="R31" s="211" t="s">
        <v>158</v>
      </c>
      <c r="S31" s="5"/>
      <c r="T31" s="10">
        <f t="shared" si="0"/>
        <v>26450</v>
      </c>
      <c r="U31" s="5"/>
      <c r="V31" s="5"/>
      <c r="W31" s="5"/>
      <c r="X31" s="9"/>
      <c r="Y31" s="5"/>
      <c r="Z31" s="5"/>
      <c r="AA31" s="9"/>
      <c r="AB31" s="5"/>
    </row>
    <row r="32" spans="1:28" s="10" customFormat="1" ht="14.4" thickBot="1" x14ac:dyDescent="0.3">
      <c r="A32" s="249"/>
      <c r="B32" s="78">
        <v>96</v>
      </c>
      <c r="C32" s="79">
        <v>73</v>
      </c>
      <c r="D32" s="212" t="s">
        <v>155</v>
      </c>
      <c r="E32" s="78" t="s">
        <v>169</v>
      </c>
      <c r="F32" s="81" t="s">
        <v>64</v>
      </c>
      <c r="G32" s="81">
        <v>10</v>
      </c>
      <c r="H32" s="81" t="s">
        <v>30</v>
      </c>
      <c r="I32" s="81" t="s">
        <v>30</v>
      </c>
      <c r="J32" s="213">
        <v>2645</v>
      </c>
      <c r="K32" s="78" t="s">
        <v>30</v>
      </c>
      <c r="L32" s="81">
        <v>618</v>
      </c>
      <c r="M32" s="81" t="s">
        <v>30</v>
      </c>
      <c r="N32" s="81" t="s">
        <v>30</v>
      </c>
      <c r="O32" s="81" t="s">
        <v>30</v>
      </c>
      <c r="P32" s="81">
        <v>13855</v>
      </c>
      <c r="Q32" s="214" t="s">
        <v>30</v>
      </c>
      <c r="R32" s="215" t="s">
        <v>158</v>
      </c>
      <c r="S32" s="5"/>
      <c r="T32" s="10">
        <f t="shared" si="0"/>
        <v>0</v>
      </c>
      <c r="U32" s="5"/>
      <c r="V32" s="5"/>
      <c r="W32" s="5"/>
      <c r="X32" s="9"/>
      <c r="Y32" s="5"/>
      <c r="Z32" s="5"/>
      <c r="AA32" s="9"/>
      <c r="AB32" s="5"/>
    </row>
    <row r="33" spans="1:28" ht="15" customHeight="1" thickBot="1" x14ac:dyDescent="0.3">
      <c r="A33" s="250"/>
      <c r="B33" s="263" t="s">
        <v>42</v>
      </c>
      <c r="C33" s="264"/>
      <c r="D33" s="265"/>
      <c r="E33" s="238"/>
      <c r="F33" s="239"/>
      <c r="G33" s="239"/>
      <c r="H33" s="240">
        <f>SUM(H7:H26)</f>
        <v>58196.579999999994</v>
      </c>
      <c r="I33" s="239"/>
      <c r="J33" s="241">
        <f>SUM(J7:J32)</f>
        <v>28948.899999999998</v>
      </c>
      <c r="K33" s="95"/>
      <c r="L33" s="88">
        <f>SUM(L7:L32)</f>
        <v>5893.2711111111112</v>
      </c>
      <c r="M33" s="242">
        <f t="shared" ref="M33:Q33" si="3">SUM(M7:M26)</f>
        <v>41103.098599999998</v>
      </c>
      <c r="N33" s="239">
        <f t="shared" si="3"/>
        <v>25827.899999999998</v>
      </c>
      <c r="O33" s="239">
        <f t="shared" si="3"/>
        <v>49623</v>
      </c>
      <c r="P33" s="239">
        <f t="shared" si="3"/>
        <v>98620</v>
      </c>
      <c r="Q33" s="243">
        <f t="shared" si="3"/>
        <v>2463</v>
      </c>
      <c r="R33" s="244"/>
      <c r="S33" s="109"/>
      <c r="T33" s="10"/>
      <c r="U33" s="3"/>
      <c r="V33" s="12"/>
      <c r="W33" s="3"/>
      <c r="X33" s="12"/>
      <c r="Y33" s="3"/>
      <c r="Z33" s="3"/>
      <c r="AA33" s="11"/>
      <c r="AB33" s="3"/>
    </row>
    <row r="34" spans="1:28" s="10" customFormat="1" ht="16.5" customHeight="1" x14ac:dyDescent="0.25">
      <c r="A34" s="251" t="s">
        <v>22</v>
      </c>
      <c r="B34" s="135">
        <v>10</v>
      </c>
      <c r="C34" s="76">
        <v>52</v>
      </c>
      <c r="D34" s="160" t="s">
        <v>53</v>
      </c>
      <c r="E34" s="135" t="s">
        <v>20</v>
      </c>
      <c r="F34" s="136" t="s">
        <v>30</v>
      </c>
      <c r="G34" s="136">
        <v>1</v>
      </c>
      <c r="H34" s="136" t="s">
        <v>30</v>
      </c>
      <c r="I34" s="136" t="s">
        <v>30</v>
      </c>
      <c r="J34" s="74">
        <v>792</v>
      </c>
      <c r="K34" s="187" t="s">
        <v>30</v>
      </c>
      <c r="L34" s="6" t="s">
        <v>30</v>
      </c>
      <c r="M34" s="6" t="s">
        <v>30</v>
      </c>
      <c r="N34" s="6" t="s">
        <v>30</v>
      </c>
      <c r="O34" s="6" t="s">
        <v>30</v>
      </c>
      <c r="P34" s="6" t="s">
        <v>30</v>
      </c>
      <c r="Q34" s="162" t="s">
        <v>30</v>
      </c>
      <c r="R34" s="185" t="s">
        <v>30</v>
      </c>
      <c r="U34" s="5"/>
      <c r="V34" s="188"/>
      <c r="W34" s="5"/>
      <c r="X34" s="188"/>
      <c r="Y34" s="5"/>
      <c r="Z34" s="5"/>
      <c r="AA34" s="9"/>
      <c r="AB34" s="5"/>
    </row>
    <row r="35" spans="1:28" s="10" customFormat="1" ht="15.75" customHeight="1" x14ac:dyDescent="0.25">
      <c r="A35" s="249"/>
      <c r="B35" s="226">
        <v>18</v>
      </c>
      <c r="C35" s="228" t="s">
        <v>30</v>
      </c>
      <c r="D35" s="148" t="s">
        <v>30</v>
      </c>
      <c r="E35" s="67" t="s">
        <v>76</v>
      </c>
      <c r="F35" s="228" t="s">
        <v>30</v>
      </c>
      <c r="G35" s="228" t="s">
        <v>30</v>
      </c>
      <c r="H35" s="228" t="s">
        <v>30</v>
      </c>
      <c r="I35" s="228" t="s">
        <v>30</v>
      </c>
      <c r="J35" s="148" t="s">
        <v>30</v>
      </c>
      <c r="K35" s="189" t="s">
        <v>30</v>
      </c>
      <c r="L35" s="225" t="s">
        <v>30</v>
      </c>
      <c r="M35" s="225" t="s">
        <v>30</v>
      </c>
      <c r="N35" s="225" t="s">
        <v>30</v>
      </c>
      <c r="O35" s="225">
        <v>4322</v>
      </c>
      <c r="P35" s="225">
        <v>8576</v>
      </c>
      <c r="Q35" s="52">
        <v>165</v>
      </c>
      <c r="R35" s="190" t="s">
        <v>120</v>
      </c>
      <c r="U35" s="5"/>
      <c r="V35" s="188"/>
      <c r="W35" s="5"/>
      <c r="X35" s="188"/>
      <c r="Y35" s="5"/>
      <c r="Z35" s="5"/>
      <c r="AA35" s="9"/>
      <c r="AB35" s="5"/>
    </row>
    <row r="36" spans="1:28" s="10" customFormat="1" ht="15.75" customHeight="1" x14ac:dyDescent="0.25">
      <c r="A36" s="249"/>
      <c r="B36" s="226">
        <v>20</v>
      </c>
      <c r="C36" s="228" t="s">
        <v>30</v>
      </c>
      <c r="D36" s="148" t="s">
        <v>30</v>
      </c>
      <c r="E36" s="67" t="s">
        <v>76</v>
      </c>
      <c r="F36" s="228" t="s">
        <v>30</v>
      </c>
      <c r="G36" s="228" t="s">
        <v>30</v>
      </c>
      <c r="H36" s="228" t="s">
        <v>30</v>
      </c>
      <c r="I36" s="228" t="s">
        <v>30</v>
      </c>
      <c r="J36" s="148" t="s">
        <v>30</v>
      </c>
      <c r="K36" s="189" t="s">
        <v>30</v>
      </c>
      <c r="L36" s="225" t="s">
        <v>30</v>
      </c>
      <c r="M36" s="225" t="s">
        <v>30</v>
      </c>
      <c r="N36" s="225" t="s">
        <v>30</v>
      </c>
      <c r="O36" s="225">
        <v>520</v>
      </c>
      <c r="P36" s="225">
        <v>520</v>
      </c>
      <c r="Q36" s="52" t="s">
        <v>30</v>
      </c>
      <c r="R36" s="147" t="s">
        <v>121</v>
      </c>
      <c r="U36" s="5"/>
      <c r="V36" s="188"/>
      <c r="W36" s="5"/>
      <c r="X36" s="188"/>
      <c r="Y36" s="5"/>
      <c r="Z36" s="5"/>
      <c r="AA36" s="9"/>
      <c r="AB36" s="5"/>
    </row>
    <row r="37" spans="1:28" s="10" customFormat="1" ht="15" customHeight="1" x14ac:dyDescent="0.25">
      <c r="A37" s="249"/>
      <c r="B37" s="226">
        <v>29</v>
      </c>
      <c r="C37" s="228" t="s">
        <v>30</v>
      </c>
      <c r="D37" s="148" t="s">
        <v>30</v>
      </c>
      <c r="E37" s="67" t="s">
        <v>76</v>
      </c>
      <c r="F37" s="228" t="s">
        <v>30</v>
      </c>
      <c r="G37" s="228" t="s">
        <v>30</v>
      </c>
      <c r="H37" s="228" t="s">
        <v>30</v>
      </c>
      <c r="I37" s="228" t="s">
        <v>30</v>
      </c>
      <c r="J37" s="148" t="s">
        <v>30</v>
      </c>
      <c r="K37" s="189" t="s">
        <v>30</v>
      </c>
      <c r="L37" s="225" t="s">
        <v>30</v>
      </c>
      <c r="M37" s="225" t="s">
        <v>30</v>
      </c>
      <c r="N37" s="225" t="s">
        <v>30</v>
      </c>
      <c r="O37" s="225">
        <v>3000</v>
      </c>
      <c r="P37" s="225">
        <v>3000</v>
      </c>
      <c r="Q37" s="52" t="s">
        <v>30</v>
      </c>
      <c r="R37" s="147" t="s">
        <v>122</v>
      </c>
      <c r="U37" s="5"/>
      <c r="V37" s="188"/>
      <c r="W37" s="5"/>
      <c r="X37" s="188"/>
      <c r="Y37" s="5"/>
      <c r="Z37" s="5"/>
      <c r="AA37" s="9"/>
      <c r="AB37" s="5"/>
    </row>
    <row r="38" spans="1:28" s="10" customFormat="1" ht="14.25" customHeight="1" x14ac:dyDescent="0.25">
      <c r="A38" s="249"/>
      <c r="B38" s="226">
        <v>45</v>
      </c>
      <c r="C38" s="228">
        <v>12</v>
      </c>
      <c r="D38" s="31" t="s">
        <v>91</v>
      </c>
      <c r="E38" s="226" t="s">
        <v>92</v>
      </c>
      <c r="F38" s="228" t="s">
        <v>30</v>
      </c>
      <c r="G38" s="228" t="s">
        <v>30</v>
      </c>
      <c r="H38" s="228" t="s">
        <v>30</v>
      </c>
      <c r="I38" s="228" t="s">
        <v>30</v>
      </c>
      <c r="J38" s="148">
        <v>380</v>
      </c>
      <c r="K38" s="189" t="s">
        <v>30</v>
      </c>
      <c r="L38" s="225" t="s">
        <v>30</v>
      </c>
      <c r="M38" s="225" t="s">
        <v>30</v>
      </c>
      <c r="N38" s="225" t="s">
        <v>30</v>
      </c>
      <c r="O38" s="225" t="s">
        <v>30</v>
      </c>
      <c r="P38" s="225">
        <v>767</v>
      </c>
      <c r="Q38" s="52" t="s">
        <v>30</v>
      </c>
      <c r="R38" s="147" t="s">
        <v>30</v>
      </c>
      <c r="U38" s="5"/>
      <c r="V38" s="188"/>
      <c r="W38" s="5"/>
      <c r="X38" s="188"/>
      <c r="Y38" s="5"/>
      <c r="Z38" s="5"/>
      <c r="AA38" s="9"/>
      <c r="AB38" s="5"/>
    </row>
    <row r="39" spans="1:28" s="10" customFormat="1" ht="13.5" customHeight="1" x14ac:dyDescent="0.25">
      <c r="A39" s="249"/>
      <c r="B39" s="226">
        <v>62</v>
      </c>
      <c r="C39" s="228" t="s">
        <v>30</v>
      </c>
      <c r="D39" s="148" t="s">
        <v>30</v>
      </c>
      <c r="E39" s="67" t="s">
        <v>76</v>
      </c>
      <c r="F39" s="228" t="s">
        <v>30</v>
      </c>
      <c r="G39" s="228" t="s">
        <v>30</v>
      </c>
      <c r="H39" s="228" t="s">
        <v>30</v>
      </c>
      <c r="I39" s="228" t="s">
        <v>30</v>
      </c>
      <c r="J39" s="148" t="s">
        <v>30</v>
      </c>
      <c r="K39" s="189" t="s">
        <v>30</v>
      </c>
      <c r="L39" s="225" t="s">
        <v>30</v>
      </c>
      <c r="M39" s="225" t="s">
        <v>30</v>
      </c>
      <c r="N39" s="225" t="s">
        <v>30</v>
      </c>
      <c r="O39" s="225">
        <v>540</v>
      </c>
      <c r="P39" s="225">
        <v>1143</v>
      </c>
      <c r="Q39" s="52" t="s">
        <v>30</v>
      </c>
      <c r="R39" s="190" t="s">
        <v>123</v>
      </c>
      <c r="T39" s="10">
        <f t="shared" si="0"/>
        <v>686</v>
      </c>
      <c r="U39" s="5"/>
      <c r="V39" s="188"/>
      <c r="W39" s="5"/>
      <c r="X39" s="188"/>
      <c r="Y39" s="5"/>
      <c r="Z39" s="5"/>
      <c r="AA39" s="9"/>
      <c r="AB39" s="5"/>
    </row>
    <row r="40" spans="1:28" s="10" customFormat="1" ht="15.75" customHeight="1" x14ac:dyDescent="0.25">
      <c r="A40" s="249"/>
      <c r="B40" s="226">
        <v>63</v>
      </c>
      <c r="C40" s="228">
        <v>33</v>
      </c>
      <c r="D40" s="148" t="s">
        <v>94</v>
      </c>
      <c r="E40" s="32" t="s">
        <v>95</v>
      </c>
      <c r="F40" s="228" t="s">
        <v>30</v>
      </c>
      <c r="G40" s="228">
        <v>2</v>
      </c>
      <c r="H40" s="228" t="s">
        <v>30</v>
      </c>
      <c r="I40" s="228" t="s">
        <v>30</v>
      </c>
      <c r="J40" s="148">
        <v>343</v>
      </c>
      <c r="K40" s="189" t="s">
        <v>30</v>
      </c>
      <c r="L40" s="225" t="s">
        <v>30</v>
      </c>
      <c r="M40" s="225" t="s">
        <v>30</v>
      </c>
      <c r="N40" s="225" t="s">
        <v>30</v>
      </c>
      <c r="O40" s="225">
        <v>1290</v>
      </c>
      <c r="P40" s="225">
        <v>1929</v>
      </c>
      <c r="Q40" s="52" t="s">
        <v>30</v>
      </c>
      <c r="R40" s="224" t="s">
        <v>124</v>
      </c>
      <c r="T40" s="10">
        <f>G42*J42</f>
        <v>0</v>
      </c>
      <c r="U40" s="5"/>
      <c r="V40" s="188"/>
      <c r="W40" s="5"/>
      <c r="X40" s="188"/>
      <c r="Y40" s="5"/>
      <c r="Z40" s="5"/>
      <c r="AA40" s="9"/>
      <c r="AB40" s="5"/>
    </row>
    <row r="41" spans="1:28" s="10" customFormat="1" ht="23.4" customHeight="1" thickBot="1" x14ac:dyDescent="0.3">
      <c r="A41" s="249"/>
      <c r="B41" s="152">
        <v>69</v>
      </c>
      <c r="C41" s="156">
        <v>34</v>
      </c>
      <c r="D41" s="167" t="s">
        <v>148</v>
      </c>
      <c r="E41" s="168" t="s">
        <v>170</v>
      </c>
      <c r="F41" s="156" t="s">
        <v>30</v>
      </c>
      <c r="G41" s="156">
        <v>4</v>
      </c>
      <c r="H41" s="156" t="s">
        <v>30</v>
      </c>
      <c r="I41" s="156" t="s">
        <v>30</v>
      </c>
      <c r="J41" s="167">
        <v>1135</v>
      </c>
      <c r="K41" s="152" t="s">
        <v>30</v>
      </c>
      <c r="L41" s="156" t="s">
        <v>30</v>
      </c>
      <c r="M41" s="156" t="s">
        <v>30</v>
      </c>
      <c r="N41" s="156" t="s">
        <v>30</v>
      </c>
      <c r="O41" s="156" t="s">
        <v>172</v>
      </c>
      <c r="P41" s="156">
        <v>3054</v>
      </c>
      <c r="Q41" s="167" t="s">
        <v>30</v>
      </c>
      <c r="R41" s="245" t="s">
        <v>171</v>
      </c>
      <c r="U41" s="5"/>
      <c r="V41" s="188"/>
      <c r="W41" s="5"/>
      <c r="X41" s="188"/>
      <c r="Y41" s="5"/>
      <c r="Z41" s="5"/>
      <c r="AA41" s="9"/>
      <c r="AB41" s="5"/>
    </row>
    <row r="42" spans="1:28" ht="20.25" customHeight="1" thickBot="1" x14ac:dyDescent="0.3">
      <c r="A42" s="250"/>
      <c r="B42" s="258" t="s">
        <v>21</v>
      </c>
      <c r="C42" s="259"/>
      <c r="D42" s="260"/>
      <c r="E42" s="85"/>
      <c r="F42" s="86"/>
      <c r="G42" s="234"/>
      <c r="H42" s="87"/>
      <c r="I42" s="234"/>
      <c r="J42" s="89">
        <f>SUM(J34:J40)</f>
        <v>1515</v>
      </c>
      <c r="K42" s="95"/>
      <c r="L42" s="88">
        <f t="shared" ref="L42:Q42" si="4">SUM(L34:L40)</f>
        <v>0</v>
      </c>
      <c r="M42" s="88">
        <f t="shared" si="4"/>
        <v>0</v>
      </c>
      <c r="N42" s="96">
        <f t="shared" si="4"/>
        <v>0</v>
      </c>
      <c r="O42" s="96">
        <f t="shared" si="4"/>
        <v>9672</v>
      </c>
      <c r="P42" s="88">
        <f t="shared" si="4"/>
        <v>15935</v>
      </c>
      <c r="Q42" s="109">
        <f t="shared" si="4"/>
        <v>165</v>
      </c>
      <c r="R42" s="218"/>
      <c r="T42" s="10"/>
      <c r="Z42" s="3"/>
      <c r="AA42" s="11"/>
      <c r="AB42" s="3"/>
    </row>
    <row r="43" spans="1:28" s="10" customFormat="1" ht="14.25" customHeight="1" x14ac:dyDescent="0.25">
      <c r="A43" s="251" t="s">
        <v>24</v>
      </c>
      <c r="B43" s="135">
        <v>2</v>
      </c>
      <c r="C43" s="76">
        <v>14</v>
      </c>
      <c r="D43" s="160" t="s">
        <v>49</v>
      </c>
      <c r="E43" s="135" t="s">
        <v>51</v>
      </c>
      <c r="F43" s="136" t="s">
        <v>30</v>
      </c>
      <c r="G43" s="183" t="s">
        <v>52</v>
      </c>
      <c r="H43" s="136" t="s">
        <v>30</v>
      </c>
      <c r="I43" s="136" t="s">
        <v>30</v>
      </c>
      <c r="J43" s="74">
        <v>11057</v>
      </c>
      <c r="K43" s="187" t="s">
        <v>30</v>
      </c>
      <c r="L43" s="6" t="s">
        <v>30</v>
      </c>
      <c r="M43" s="6" t="s">
        <v>30</v>
      </c>
      <c r="N43" s="6" t="s">
        <v>30</v>
      </c>
      <c r="O43" s="6">
        <v>96052</v>
      </c>
      <c r="P43" s="6">
        <v>92885</v>
      </c>
      <c r="Q43" s="279">
        <v>1034</v>
      </c>
      <c r="R43" s="185" t="s">
        <v>104</v>
      </c>
      <c r="T43" s="10">
        <f t="shared" si="0"/>
        <v>328</v>
      </c>
      <c r="Z43" s="5"/>
      <c r="AA43" s="9"/>
      <c r="AB43" s="5"/>
    </row>
    <row r="44" spans="1:28" s="10" customFormat="1" ht="14.25" customHeight="1" x14ac:dyDescent="0.25">
      <c r="A44" s="249"/>
      <c r="B44" s="226">
        <v>2</v>
      </c>
      <c r="C44" s="7">
        <v>50</v>
      </c>
      <c r="D44" s="31" t="s">
        <v>53</v>
      </c>
      <c r="E44" s="226" t="s">
        <v>20</v>
      </c>
      <c r="F44" s="228" t="s">
        <v>30</v>
      </c>
      <c r="G44" s="186" t="s">
        <v>44</v>
      </c>
      <c r="H44" s="225" t="s">
        <v>30</v>
      </c>
      <c r="I44" s="225" t="s">
        <v>30</v>
      </c>
      <c r="J44" s="148">
        <v>328</v>
      </c>
      <c r="K44" s="143" t="s">
        <v>30</v>
      </c>
      <c r="L44" s="228" t="s">
        <v>30</v>
      </c>
      <c r="M44" s="228" t="s">
        <v>30</v>
      </c>
      <c r="N44" s="225" t="s">
        <v>30</v>
      </c>
      <c r="O44" s="225" t="s">
        <v>30</v>
      </c>
      <c r="P44" s="225" t="s">
        <v>30</v>
      </c>
      <c r="Q44" s="280"/>
      <c r="R44" s="147" t="s">
        <v>30</v>
      </c>
      <c r="Z44" s="5"/>
      <c r="AA44" s="9"/>
      <c r="AB44" s="5"/>
    </row>
    <row r="45" spans="1:28" s="10" customFormat="1" ht="14.25" customHeight="1" x14ac:dyDescent="0.25">
      <c r="A45" s="249"/>
      <c r="B45" s="226">
        <v>94</v>
      </c>
      <c r="C45" s="228" t="s">
        <v>30</v>
      </c>
      <c r="D45" s="148" t="s">
        <v>30</v>
      </c>
      <c r="E45" s="226" t="s">
        <v>159</v>
      </c>
      <c r="F45" s="228" t="s">
        <v>30</v>
      </c>
      <c r="G45" s="186" t="s">
        <v>45</v>
      </c>
      <c r="H45" s="225" t="s">
        <v>30</v>
      </c>
      <c r="I45" s="225" t="s">
        <v>30</v>
      </c>
      <c r="J45" s="52" t="s">
        <v>30</v>
      </c>
      <c r="K45" s="143" t="s">
        <v>30</v>
      </c>
      <c r="L45" s="228" t="s">
        <v>30</v>
      </c>
      <c r="M45" s="228" t="s">
        <v>30</v>
      </c>
      <c r="N45" s="225" t="s">
        <v>30</v>
      </c>
      <c r="O45" s="225">
        <v>7200</v>
      </c>
      <c r="P45" s="225">
        <v>7189</v>
      </c>
      <c r="Q45" s="52"/>
      <c r="R45" s="147" t="s">
        <v>160</v>
      </c>
      <c r="T45" s="10">
        <f t="shared" si="0"/>
        <v>3748</v>
      </c>
      <c r="Z45" s="5"/>
      <c r="AA45" s="9"/>
      <c r="AB45" s="5"/>
    </row>
    <row r="46" spans="1:28" s="10" customFormat="1" ht="13.5" customHeight="1" x14ac:dyDescent="0.25">
      <c r="A46" s="249"/>
      <c r="B46" s="226">
        <v>27</v>
      </c>
      <c r="C46" s="225">
        <v>13</v>
      </c>
      <c r="D46" s="52" t="s">
        <v>81</v>
      </c>
      <c r="E46" s="67" t="s">
        <v>82</v>
      </c>
      <c r="F46" s="228" t="s">
        <v>30</v>
      </c>
      <c r="G46" s="225">
        <v>2</v>
      </c>
      <c r="H46" s="225" t="s">
        <v>30</v>
      </c>
      <c r="I46" s="225" t="s">
        <v>30</v>
      </c>
      <c r="J46" s="146">
        <v>1874</v>
      </c>
      <c r="K46" s="189" t="s">
        <v>30</v>
      </c>
      <c r="L46" s="225" t="s">
        <v>30</v>
      </c>
      <c r="M46" s="225" t="s">
        <v>30</v>
      </c>
      <c r="N46" s="225" t="s">
        <v>30</v>
      </c>
      <c r="O46" s="225">
        <v>10883</v>
      </c>
      <c r="P46" s="225">
        <v>10883</v>
      </c>
      <c r="Q46" s="52" t="s">
        <v>30</v>
      </c>
      <c r="R46" s="147" t="s">
        <v>107</v>
      </c>
      <c r="T46" s="10">
        <f>G48*J48</f>
        <v>0</v>
      </c>
      <c r="Z46" s="5"/>
      <c r="AA46" s="9"/>
      <c r="AB46" s="5"/>
    </row>
    <row r="47" spans="1:28" s="10" customFormat="1" ht="13.5" customHeight="1" thickBot="1" x14ac:dyDescent="0.3">
      <c r="A47" s="249"/>
      <c r="B47" s="233">
        <v>71</v>
      </c>
      <c r="C47" s="156" t="s">
        <v>30</v>
      </c>
      <c r="D47" s="167" t="s">
        <v>30</v>
      </c>
      <c r="E47" s="78" t="s">
        <v>173</v>
      </c>
      <c r="F47" s="156" t="s">
        <v>30</v>
      </c>
      <c r="G47" s="156" t="s">
        <v>30</v>
      </c>
      <c r="H47" s="156" t="s">
        <v>30</v>
      </c>
      <c r="I47" s="156" t="s">
        <v>30</v>
      </c>
      <c r="J47" s="167" t="s">
        <v>30</v>
      </c>
      <c r="K47" s="152" t="s">
        <v>30</v>
      </c>
      <c r="L47" s="156" t="s">
        <v>30</v>
      </c>
      <c r="M47" s="156" t="s">
        <v>30</v>
      </c>
      <c r="N47" s="156" t="s">
        <v>30</v>
      </c>
      <c r="O47" s="236" t="s">
        <v>174</v>
      </c>
      <c r="P47" s="236">
        <v>350</v>
      </c>
      <c r="Q47" s="167" t="s">
        <v>30</v>
      </c>
      <c r="R47" s="237" t="s">
        <v>174</v>
      </c>
      <c r="Z47" s="5"/>
      <c r="AA47" s="9"/>
      <c r="AB47" s="5"/>
    </row>
    <row r="48" spans="1:28" ht="14.25" customHeight="1" thickBot="1" x14ac:dyDescent="0.3">
      <c r="A48" s="250"/>
      <c r="B48" s="255" t="s">
        <v>23</v>
      </c>
      <c r="C48" s="256"/>
      <c r="D48" s="257"/>
      <c r="E48" s="57"/>
      <c r="F48" s="80">
        <f>SUM(F43:F46)</f>
        <v>0</v>
      </c>
      <c r="G48" s="58"/>
      <c r="H48" s="59"/>
      <c r="I48" s="48"/>
      <c r="J48" s="60">
        <f>SUM(J43:J46)</f>
        <v>13259</v>
      </c>
      <c r="K48" s="69"/>
      <c r="L48" s="62">
        <f t="shared" ref="L48:Q48" si="5">SUM(L43:L46)</f>
        <v>0</v>
      </c>
      <c r="M48" s="48">
        <f t="shared" si="5"/>
        <v>0</v>
      </c>
      <c r="N48" s="62">
        <f t="shared" si="5"/>
        <v>0</v>
      </c>
      <c r="O48" s="62">
        <f t="shared" si="5"/>
        <v>114135</v>
      </c>
      <c r="P48" s="48">
        <f t="shared" si="5"/>
        <v>110957</v>
      </c>
      <c r="Q48" s="235">
        <f t="shared" si="5"/>
        <v>1034</v>
      </c>
      <c r="R48" s="75"/>
      <c r="T48" s="10"/>
    </row>
    <row r="49" spans="1:20" s="10" customFormat="1" ht="14.25" customHeight="1" thickBot="1" x14ac:dyDescent="0.3">
      <c r="A49" s="261" t="s">
        <v>48</v>
      </c>
      <c r="B49" s="171">
        <v>1</v>
      </c>
      <c r="C49" s="172">
        <v>64</v>
      </c>
      <c r="D49" s="173" t="s">
        <v>49</v>
      </c>
      <c r="E49" s="174" t="s">
        <v>50</v>
      </c>
      <c r="F49" s="175" t="s">
        <v>30</v>
      </c>
      <c r="G49" s="176">
        <v>1</v>
      </c>
      <c r="H49" s="177" t="s">
        <v>30</v>
      </c>
      <c r="I49" s="178" t="s">
        <v>30</v>
      </c>
      <c r="J49" s="179" t="s">
        <v>30</v>
      </c>
      <c r="K49" s="180" t="s">
        <v>30</v>
      </c>
      <c r="L49" s="181" t="s">
        <v>30</v>
      </c>
      <c r="M49" s="181" t="s">
        <v>30</v>
      </c>
      <c r="N49" s="178" t="s">
        <v>30</v>
      </c>
      <c r="O49" s="181">
        <v>8000</v>
      </c>
      <c r="P49" s="181">
        <v>7966</v>
      </c>
      <c r="Q49" s="227">
        <v>750</v>
      </c>
      <c r="R49" s="182" t="s">
        <v>103</v>
      </c>
      <c r="T49" s="10">
        <f t="shared" si="0"/>
        <v>0</v>
      </c>
    </row>
    <row r="50" spans="1:20" ht="54.75" customHeight="1" thickBot="1" x14ac:dyDescent="0.3">
      <c r="A50" s="262"/>
      <c r="B50" s="307" t="s">
        <v>101</v>
      </c>
      <c r="C50" s="308"/>
      <c r="D50" s="309"/>
      <c r="E50" s="53"/>
      <c r="F50" s="104"/>
      <c r="G50" s="54"/>
      <c r="H50" s="55"/>
      <c r="I50" s="61"/>
      <c r="J50" s="56">
        <f>SUM(J49)</f>
        <v>0</v>
      </c>
      <c r="K50" s="83"/>
      <c r="L50" s="61">
        <f t="shared" ref="L50:Q50" si="6">SUM(L49)</f>
        <v>0</v>
      </c>
      <c r="M50" s="61">
        <f t="shared" si="6"/>
        <v>0</v>
      </c>
      <c r="N50" s="61">
        <f t="shared" si="6"/>
        <v>0</v>
      </c>
      <c r="O50" s="61">
        <f t="shared" si="6"/>
        <v>8000</v>
      </c>
      <c r="P50" s="61">
        <f t="shared" si="6"/>
        <v>7966</v>
      </c>
      <c r="Q50" s="84">
        <f t="shared" si="6"/>
        <v>750</v>
      </c>
      <c r="R50" s="64"/>
      <c r="T50" s="10">
        <f t="shared" si="0"/>
        <v>49</v>
      </c>
    </row>
    <row r="51" spans="1:20" s="10" customFormat="1" ht="16.5" customHeight="1" x14ac:dyDescent="0.25">
      <c r="A51" s="248" t="s">
        <v>25</v>
      </c>
      <c r="B51" s="135">
        <v>2</v>
      </c>
      <c r="C51" s="6">
        <v>49</v>
      </c>
      <c r="D51" s="160" t="s">
        <v>54</v>
      </c>
      <c r="E51" s="161" t="s">
        <v>55</v>
      </c>
      <c r="F51" s="136" t="s">
        <v>30</v>
      </c>
      <c r="G51" s="6">
        <v>1</v>
      </c>
      <c r="H51" s="136" t="s">
        <v>30</v>
      </c>
      <c r="I51" s="136" t="s">
        <v>30</v>
      </c>
      <c r="J51" s="162">
        <v>49</v>
      </c>
      <c r="K51" s="138" t="s">
        <v>30</v>
      </c>
      <c r="L51" s="136" t="s">
        <v>30</v>
      </c>
      <c r="M51" s="136" t="s">
        <v>30</v>
      </c>
      <c r="N51" s="136" t="s">
        <v>30</v>
      </c>
      <c r="O51" s="136" t="s">
        <v>30</v>
      </c>
      <c r="P51" s="272" t="s">
        <v>30</v>
      </c>
      <c r="Q51" s="74" t="s">
        <v>30</v>
      </c>
      <c r="R51" s="219" t="s">
        <v>30</v>
      </c>
      <c r="T51" s="10">
        <f t="shared" si="0"/>
        <v>61</v>
      </c>
    </row>
    <row r="52" spans="1:20" s="10" customFormat="1" ht="16.5" customHeight="1" x14ac:dyDescent="0.25">
      <c r="A52" s="249"/>
      <c r="B52" s="125">
        <v>2</v>
      </c>
      <c r="C52" s="126">
        <v>48</v>
      </c>
      <c r="D52" s="164" t="s">
        <v>54</v>
      </c>
      <c r="E52" s="32" t="s">
        <v>56</v>
      </c>
      <c r="F52" s="165" t="s">
        <v>30</v>
      </c>
      <c r="G52" s="114">
        <v>1</v>
      </c>
      <c r="H52" s="165" t="s">
        <v>30</v>
      </c>
      <c r="I52" s="165" t="s">
        <v>30</v>
      </c>
      <c r="J52" s="129">
        <v>61</v>
      </c>
      <c r="K52" s="143" t="s">
        <v>30</v>
      </c>
      <c r="L52" s="165" t="s">
        <v>30</v>
      </c>
      <c r="M52" s="165" t="s">
        <v>30</v>
      </c>
      <c r="N52" s="165" t="s">
        <v>30</v>
      </c>
      <c r="O52" s="165" t="s">
        <v>30</v>
      </c>
      <c r="P52" s="273"/>
      <c r="Q52" s="148" t="s">
        <v>30</v>
      </c>
      <c r="R52" s="147" t="s">
        <v>30</v>
      </c>
      <c r="T52" s="10">
        <f t="shared" si="0"/>
        <v>64</v>
      </c>
    </row>
    <row r="53" spans="1:20" s="10" customFormat="1" ht="15.75" customHeight="1" x14ac:dyDescent="0.25">
      <c r="A53" s="249"/>
      <c r="B53" s="125">
        <v>2</v>
      </c>
      <c r="C53" s="126">
        <v>54</v>
      </c>
      <c r="D53" s="164" t="s">
        <v>53</v>
      </c>
      <c r="E53" s="32" t="s">
        <v>57</v>
      </c>
      <c r="F53" s="165" t="s">
        <v>30</v>
      </c>
      <c r="G53" s="114">
        <v>1</v>
      </c>
      <c r="H53" s="165" t="s">
        <v>30</v>
      </c>
      <c r="I53" s="165" t="s">
        <v>30</v>
      </c>
      <c r="J53" s="129">
        <v>64</v>
      </c>
      <c r="K53" s="143" t="s">
        <v>30</v>
      </c>
      <c r="L53" s="165" t="s">
        <v>30</v>
      </c>
      <c r="M53" s="165" t="s">
        <v>30</v>
      </c>
      <c r="N53" s="165" t="s">
        <v>30</v>
      </c>
      <c r="O53" s="165" t="s">
        <v>30</v>
      </c>
      <c r="P53" s="273"/>
      <c r="Q53" s="148" t="s">
        <v>30</v>
      </c>
      <c r="R53" s="147" t="s">
        <v>30</v>
      </c>
      <c r="T53" s="10">
        <f t="shared" si="0"/>
        <v>57</v>
      </c>
    </row>
    <row r="54" spans="1:20" s="10" customFormat="1" ht="27" customHeight="1" x14ac:dyDescent="0.25">
      <c r="A54" s="249"/>
      <c r="B54" s="115">
        <v>4</v>
      </c>
      <c r="C54" s="114">
        <v>40</v>
      </c>
      <c r="D54" s="31" t="s">
        <v>58</v>
      </c>
      <c r="E54" s="32" t="s">
        <v>126</v>
      </c>
      <c r="F54" s="165" t="s">
        <v>30</v>
      </c>
      <c r="G54" s="114">
        <v>1</v>
      </c>
      <c r="H54" s="165" t="s">
        <v>30</v>
      </c>
      <c r="I54" s="165" t="s">
        <v>30</v>
      </c>
      <c r="J54" s="52">
        <v>57</v>
      </c>
      <c r="K54" s="143" t="s">
        <v>30</v>
      </c>
      <c r="L54" s="165" t="s">
        <v>30</v>
      </c>
      <c r="M54" s="165" t="s">
        <v>30</v>
      </c>
      <c r="N54" s="165" t="s">
        <v>30</v>
      </c>
      <c r="O54" s="165">
        <v>78</v>
      </c>
      <c r="P54" s="222">
        <v>57</v>
      </c>
      <c r="Q54" s="148" t="s">
        <v>30</v>
      </c>
      <c r="R54" s="190" t="s">
        <v>127</v>
      </c>
      <c r="T54" s="10">
        <f t="shared" si="0"/>
        <v>123.8</v>
      </c>
    </row>
    <row r="55" spans="1:20" s="10" customFormat="1" ht="16.5" customHeight="1" x14ac:dyDescent="0.25">
      <c r="A55" s="249"/>
      <c r="B55" s="125">
        <v>5</v>
      </c>
      <c r="C55" s="126">
        <v>39</v>
      </c>
      <c r="D55" s="164" t="s">
        <v>59</v>
      </c>
      <c r="E55" s="32" t="s">
        <v>60</v>
      </c>
      <c r="F55" s="165" t="s">
        <v>30</v>
      </c>
      <c r="G55" s="114">
        <v>1</v>
      </c>
      <c r="H55" s="165" t="s">
        <v>30</v>
      </c>
      <c r="I55" s="165" t="s">
        <v>30</v>
      </c>
      <c r="J55" s="129" t="s">
        <v>128</v>
      </c>
      <c r="K55" s="143" t="s">
        <v>30</v>
      </c>
      <c r="L55" s="165" t="s">
        <v>30</v>
      </c>
      <c r="M55" s="165" t="s">
        <v>30</v>
      </c>
      <c r="N55" s="165" t="s">
        <v>30</v>
      </c>
      <c r="O55" s="165">
        <v>176</v>
      </c>
      <c r="P55" s="223">
        <v>176</v>
      </c>
      <c r="Q55" s="148" t="s">
        <v>30</v>
      </c>
      <c r="R55" s="190" t="s">
        <v>129</v>
      </c>
      <c r="T55" s="10">
        <f t="shared" si="0"/>
        <v>47</v>
      </c>
    </row>
    <row r="56" spans="1:20" s="10" customFormat="1" ht="12.75" customHeight="1" x14ac:dyDescent="0.25">
      <c r="A56" s="249"/>
      <c r="B56" s="115">
        <v>6</v>
      </c>
      <c r="C56" s="114">
        <v>43</v>
      </c>
      <c r="D56" s="31" t="s">
        <v>61</v>
      </c>
      <c r="E56" s="67" t="s">
        <v>62</v>
      </c>
      <c r="F56" s="165" t="s">
        <v>30</v>
      </c>
      <c r="G56" s="114">
        <v>1</v>
      </c>
      <c r="H56" s="165" t="s">
        <v>30</v>
      </c>
      <c r="I56" s="165" t="s">
        <v>30</v>
      </c>
      <c r="J56" s="52">
        <v>47</v>
      </c>
      <c r="K56" s="143" t="s">
        <v>30</v>
      </c>
      <c r="L56" s="165" t="s">
        <v>30</v>
      </c>
      <c r="M56" s="165" t="s">
        <v>30</v>
      </c>
      <c r="N56" s="165" t="s">
        <v>30</v>
      </c>
      <c r="O56" s="165">
        <v>322</v>
      </c>
      <c r="P56" s="222">
        <v>78</v>
      </c>
      <c r="Q56" s="148" t="s">
        <v>30</v>
      </c>
      <c r="R56" s="190" t="s">
        <v>130</v>
      </c>
      <c r="T56" s="10">
        <f t="shared" si="0"/>
        <v>64</v>
      </c>
    </row>
    <row r="57" spans="1:20" s="10" customFormat="1" ht="12" customHeight="1" x14ac:dyDescent="0.25">
      <c r="A57" s="249"/>
      <c r="B57" s="115">
        <v>10</v>
      </c>
      <c r="C57" s="114">
        <v>51</v>
      </c>
      <c r="D57" s="31" t="s">
        <v>71</v>
      </c>
      <c r="E57" s="32" t="s">
        <v>57</v>
      </c>
      <c r="F57" s="165" t="s">
        <v>30</v>
      </c>
      <c r="G57" s="114">
        <v>1</v>
      </c>
      <c r="H57" s="165" t="s">
        <v>30</v>
      </c>
      <c r="I57" s="165" t="s">
        <v>30</v>
      </c>
      <c r="J57" s="52">
        <v>64</v>
      </c>
      <c r="K57" s="143" t="s">
        <v>30</v>
      </c>
      <c r="L57" s="165" t="s">
        <v>30</v>
      </c>
      <c r="M57" s="165" t="s">
        <v>30</v>
      </c>
      <c r="N57" s="165" t="s">
        <v>30</v>
      </c>
      <c r="O57" s="165" t="s">
        <v>30</v>
      </c>
      <c r="P57" s="165" t="s">
        <v>30</v>
      </c>
      <c r="Q57" s="148" t="s">
        <v>30</v>
      </c>
      <c r="R57" s="147" t="s">
        <v>30</v>
      </c>
      <c r="T57" s="10">
        <f t="shared" si="0"/>
        <v>476</v>
      </c>
    </row>
    <row r="58" spans="1:20" s="10" customFormat="1" x14ac:dyDescent="0.25">
      <c r="A58" s="249"/>
      <c r="B58" s="125">
        <v>21</v>
      </c>
      <c r="C58" s="126">
        <v>66</v>
      </c>
      <c r="D58" s="148" t="s">
        <v>53</v>
      </c>
      <c r="E58" s="67" t="s">
        <v>77</v>
      </c>
      <c r="F58" s="165" t="s">
        <v>30</v>
      </c>
      <c r="G58" s="114">
        <v>1</v>
      </c>
      <c r="H58" s="165" t="s">
        <v>30</v>
      </c>
      <c r="I58" s="165" t="s">
        <v>30</v>
      </c>
      <c r="J58" s="129">
        <v>476</v>
      </c>
      <c r="K58" s="143" t="s">
        <v>30</v>
      </c>
      <c r="L58" s="165" t="s">
        <v>30</v>
      </c>
      <c r="M58" s="165" t="s">
        <v>30</v>
      </c>
      <c r="N58" s="165" t="s">
        <v>30</v>
      </c>
      <c r="O58" s="165">
        <v>5997</v>
      </c>
      <c r="P58" s="223">
        <v>6055</v>
      </c>
      <c r="Q58" s="148" t="s">
        <v>30</v>
      </c>
      <c r="R58" s="147" t="s">
        <v>131</v>
      </c>
      <c r="T58" s="10">
        <f t="shared" si="0"/>
        <v>19</v>
      </c>
    </row>
    <row r="59" spans="1:20" s="10" customFormat="1" x14ac:dyDescent="0.25">
      <c r="A59" s="249"/>
      <c r="B59" s="125">
        <v>36</v>
      </c>
      <c r="C59" s="126">
        <v>56</v>
      </c>
      <c r="D59" s="164" t="s">
        <v>83</v>
      </c>
      <c r="E59" s="32" t="s">
        <v>57</v>
      </c>
      <c r="F59" s="165" t="s">
        <v>30</v>
      </c>
      <c r="G59" s="114">
        <v>1</v>
      </c>
      <c r="H59" s="165" t="s">
        <v>30</v>
      </c>
      <c r="I59" s="165" t="s">
        <v>30</v>
      </c>
      <c r="J59" s="129">
        <v>19</v>
      </c>
      <c r="K59" s="143" t="s">
        <v>30</v>
      </c>
      <c r="L59" s="165" t="s">
        <v>30</v>
      </c>
      <c r="M59" s="165" t="s">
        <v>30</v>
      </c>
      <c r="N59" s="165" t="s">
        <v>30</v>
      </c>
      <c r="O59" s="165" t="s">
        <v>30</v>
      </c>
      <c r="P59" s="223">
        <v>146</v>
      </c>
      <c r="Q59" s="148" t="s">
        <v>30</v>
      </c>
      <c r="R59" s="147" t="s">
        <v>30</v>
      </c>
    </row>
    <row r="60" spans="1:20" s="10" customFormat="1" x14ac:dyDescent="0.25">
      <c r="A60" s="249"/>
      <c r="B60" s="125">
        <v>60</v>
      </c>
      <c r="C60" s="165" t="s">
        <v>30</v>
      </c>
      <c r="D60" s="148" t="s">
        <v>30</v>
      </c>
      <c r="E60" s="32" t="s">
        <v>161</v>
      </c>
      <c r="F60" s="165" t="s">
        <v>30</v>
      </c>
      <c r="G60" s="165" t="s">
        <v>30</v>
      </c>
      <c r="H60" s="165" t="s">
        <v>30</v>
      </c>
      <c r="I60" s="165" t="s">
        <v>30</v>
      </c>
      <c r="J60" s="148" t="s">
        <v>30</v>
      </c>
      <c r="K60" s="143" t="s">
        <v>30</v>
      </c>
      <c r="L60" s="165" t="s">
        <v>30</v>
      </c>
      <c r="M60" s="165" t="s">
        <v>30</v>
      </c>
      <c r="N60" s="165" t="s">
        <v>30</v>
      </c>
      <c r="O60" s="165" t="s">
        <v>30</v>
      </c>
      <c r="P60" s="223">
        <v>66</v>
      </c>
      <c r="Q60" s="148" t="s">
        <v>30</v>
      </c>
      <c r="R60" s="147" t="s">
        <v>145</v>
      </c>
      <c r="T60" s="10">
        <f t="shared" si="0"/>
        <v>53</v>
      </c>
    </row>
    <row r="61" spans="1:20" s="10" customFormat="1" x14ac:dyDescent="0.25">
      <c r="A61" s="249"/>
      <c r="B61" s="125">
        <v>43</v>
      </c>
      <c r="C61" s="165">
        <v>57</v>
      </c>
      <c r="D61" s="148" t="s">
        <v>88</v>
      </c>
      <c r="E61" s="67" t="s">
        <v>89</v>
      </c>
      <c r="F61" s="165" t="s">
        <v>30</v>
      </c>
      <c r="G61" s="114">
        <v>1</v>
      </c>
      <c r="H61" s="165" t="s">
        <v>30</v>
      </c>
      <c r="I61" s="165" t="s">
        <v>30</v>
      </c>
      <c r="J61" s="129">
        <v>53</v>
      </c>
      <c r="K61" s="143" t="s">
        <v>30</v>
      </c>
      <c r="L61" s="165" t="s">
        <v>30</v>
      </c>
      <c r="M61" s="165" t="s">
        <v>30</v>
      </c>
      <c r="N61" s="165" t="s">
        <v>30</v>
      </c>
      <c r="O61" s="165">
        <v>83</v>
      </c>
      <c r="P61" s="223">
        <v>88</v>
      </c>
      <c r="Q61" s="148" t="s">
        <v>30</v>
      </c>
      <c r="R61" s="147" t="s">
        <v>132</v>
      </c>
    </row>
    <row r="62" spans="1:20" s="10" customFormat="1" x14ac:dyDescent="0.25">
      <c r="A62" s="249"/>
      <c r="B62" s="125">
        <v>77</v>
      </c>
      <c r="C62" s="165" t="s">
        <v>30</v>
      </c>
      <c r="D62" s="148" t="s">
        <v>148</v>
      </c>
      <c r="E62" s="67" t="s">
        <v>151</v>
      </c>
      <c r="F62" s="165" t="s">
        <v>30</v>
      </c>
      <c r="G62" s="114" t="s">
        <v>30</v>
      </c>
      <c r="H62" s="165" t="s">
        <v>30</v>
      </c>
      <c r="I62" s="165" t="s">
        <v>30</v>
      </c>
      <c r="J62" s="129" t="s">
        <v>30</v>
      </c>
      <c r="K62" s="143" t="s">
        <v>30</v>
      </c>
      <c r="L62" s="165" t="s">
        <v>30</v>
      </c>
      <c r="M62" s="165" t="s">
        <v>30</v>
      </c>
      <c r="N62" s="165" t="s">
        <v>30</v>
      </c>
      <c r="O62" s="195"/>
      <c r="P62" s="165">
        <v>1000</v>
      </c>
      <c r="Q62" s="148" t="s">
        <v>30</v>
      </c>
      <c r="R62" s="220"/>
      <c r="T62" s="10">
        <f t="shared" si="0"/>
        <v>0</v>
      </c>
    </row>
    <row r="63" spans="1:20" s="10" customFormat="1" x14ac:dyDescent="0.25">
      <c r="A63" s="249"/>
      <c r="B63" s="125">
        <v>86</v>
      </c>
      <c r="C63" s="165" t="s">
        <v>165</v>
      </c>
      <c r="D63" s="148" t="s">
        <v>166</v>
      </c>
      <c r="E63" s="67" t="s">
        <v>164</v>
      </c>
      <c r="F63" s="165"/>
      <c r="G63" s="114"/>
      <c r="H63" s="165"/>
      <c r="I63" s="165"/>
      <c r="J63" s="129"/>
      <c r="K63" s="143"/>
      <c r="L63" s="165"/>
      <c r="M63" s="165"/>
      <c r="N63" s="165"/>
      <c r="O63" s="195"/>
      <c r="P63" s="165">
        <v>3235</v>
      </c>
      <c r="Q63" s="148"/>
      <c r="R63" s="220"/>
      <c r="T63" s="10">
        <f t="shared" si="0"/>
        <v>0</v>
      </c>
    </row>
    <row r="64" spans="1:20" s="10" customFormat="1" ht="14.4" thickBot="1" x14ac:dyDescent="0.3">
      <c r="A64" s="249"/>
      <c r="B64" s="166">
        <v>99</v>
      </c>
      <c r="C64" s="156"/>
      <c r="D64" s="167"/>
      <c r="E64" s="168" t="s">
        <v>168</v>
      </c>
      <c r="F64" s="156"/>
      <c r="G64" s="81"/>
      <c r="H64" s="156"/>
      <c r="I64" s="156"/>
      <c r="J64" s="169"/>
      <c r="K64" s="152"/>
      <c r="L64" s="156"/>
      <c r="M64" s="156"/>
      <c r="N64" s="156"/>
      <c r="O64" s="170"/>
      <c r="P64" s="156">
        <v>1</v>
      </c>
      <c r="Q64" s="167"/>
      <c r="R64" s="221"/>
      <c r="T64" s="10">
        <f t="shared" si="0"/>
        <v>0</v>
      </c>
    </row>
    <row r="65" spans="1:20" ht="29.25" customHeight="1" thickBot="1" x14ac:dyDescent="0.3">
      <c r="A65" s="250"/>
      <c r="B65" s="258" t="s">
        <v>27</v>
      </c>
      <c r="C65" s="259"/>
      <c r="D65" s="260"/>
      <c r="E65" s="85"/>
      <c r="F65" s="86"/>
      <c r="G65" s="86"/>
      <c r="H65" s="87"/>
      <c r="I65" s="87"/>
      <c r="J65" s="105">
        <f>SUM(J51:J62)</f>
        <v>890</v>
      </c>
      <c r="K65" s="106"/>
      <c r="L65" s="96">
        <f>SUM(L51:L61)</f>
        <v>0</v>
      </c>
      <c r="M65" s="88">
        <f>SUM(M51:M61)</f>
        <v>0</v>
      </c>
      <c r="N65" s="96">
        <f>SUM(N51:N61)</f>
        <v>0</v>
      </c>
      <c r="O65" s="96">
        <f>SUM(O51:O62)</f>
        <v>6656</v>
      </c>
      <c r="P65" s="88">
        <f>SUM(P51:P62)</f>
        <v>7666</v>
      </c>
      <c r="Q65" s="107">
        <f>SUM(Q51:Q61)</f>
        <v>0</v>
      </c>
      <c r="R65" s="218"/>
      <c r="T65" s="10"/>
    </row>
    <row r="66" spans="1:20" s="10" customFormat="1" ht="12" customHeight="1" x14ac:dyDescent="0.25">
      <c r="A66" s="310" t="s">
        <v>26</v>
      </c>
      <c r="B66" s="135">
        <v>16</v>
      </c>
      <c r="C66" s="136" t="s">
        <v>30</v>
      </c>
      <c r="D66" s="82" t="s">
        <v>53</v>
      </c>
      <c r="E66" s="137" t="s">
        <v>75</v>
      </c>
      <c r="F66" s="136" t="s">
        <v>30</v>
      </c>
      <c r="G66" s="136" t="s">
        <v>30</v>
      </c>
      <c r="H66" s="136" t="s">
        <v>30</v>
      </c>
      <c r="I66" s="136" t="s">
        <v>30</v>
      </c>
      <c r="J66" s="74" t="s">
        <v>30</v>
      </c>
      <c r="K66" s="138" t="s">
        <v>30</v>
      </c>
      <c r="L66" s="136" t="s">
        <v>30</v>
      </c>
      <c r="M66" s="136" t="s">
        <v>30</v>
      </c>
      <c r="N66" s="136" t="s">
        <v>30</v>
      </c>
      <c r="O66" s="136">
        <v>402</v>
      </c>
      <c r="P66" s="6">
        <v>402</v>
      </c>
      <c r="Q66" s="13" t="s">
        <v>30</v>
      </c>
      <c r="R66" s="139" t="s">
        <v>133</v>
      </c>
    </row>
    <row r="67" spans="1:20" s="10" customFormat="1" ht="14.25" customHeight="1" x14ac:dyDescent="0.25">
      <c r="A67" s="313"/>
      <c r="B67" s="112">
        <v>17</v>
      </c>
      <c r="C67" s="140" t="s">
        <v>30</v>
      </c>
      <c r="D67" s="141" t="s">
        <v>53</v>
      </c>
      <c r="E67" s="142" t="s">
        <v>75</v>
      </c>
      <c r="F67" s="140" t="s">
        <v>30</v>
      </c>
      <c r="G67" s="140" t="s">
        <v>30</v>
      </c>
      <c r="H67" s="140" t="s">
        <v>30</v>
      </c>
      <c r="I67" s="140" t="s">
        <v>30</v>
      </c>
      <c r="J67" s="52" t="s">
        <v>30</v>
      </c>
      <c r="K67" s="143" t="s">
        <v>30</v>
      </c>
      <c r="L67" s="140" t="s">
        <v>30</v>
      </c>
      <c r="M67" s="140" t="s">
        <v>30</v>
      </c>
      <c r="N67" s="140" t="s">
        <v>30</v>
      </c>
      <c r="O67" s="140">
        <v>235</v>
      </c>
      <c r="P67" s="222">
        <v>235</v>
      </c>
      <c r="Q67" s="144" t="s">
        <v>30</v>
      </c>
      <c r="R67" s="145" t="s">
        <v>134</v>
      </c>
    </row>
    <row r="68" spans="1:20" s="10" customFormat="1" ht="14.25" customHeight="1" x14ac:dyDescent="0.25">
      <c r="A68" s="313"/>
      <c r="B68" s="112">
        <v>22</v>
      </c>
      <c r="C68" s="140">
        <v>55</v>
      </c>
      <c r="D68" s="141" t="s">
        <v>53</v>
      </c>
      <c r="E68" s="142" t="s">
        <v>78</v>
      </c>
      <c r="F68" s="140" t="s">
        <v>30</v>
      </c>
      <c r="G68" s="140" t="s">
        <v>30</v>
      </c>
      <c r="H68" s="140" t="s">
        <v>30</v>
      </c>
      <c r="I68" s="140" t="s">
        <v>30</v>
      </c>
      <c r="J68" s="146">
        <v>159</v>
      </c>
      <c r="K68" s="143" t="s">
        <v>30</v>
      </c>
      <c r="L68" s="140" t="s">
        <v>30</v>
      </c>
      <c r="M68" s="140" t="s">
        <v>30</v>
      </c>
      <c r="N68" s="140" t="s">
        <v>30</v>
      </c>
      <c r="O68" s="140">
        <v>221</v>
      </c>
      <c r="P68" s="222">
        <v>221</v>
      </c>
      <c r="Q68" s="144" t="s">
        <v>30</v>
      </c>
      <c r="R68" s="145" t="s">
        <v>135</v>
      </c>
    </row>
    <row r="69" spans="1:20" s="10" customFormat="1" ht="12" customHeight="1" x14ac:dyDescent="0.25">
      <c r="A69" s="313"/>
      <c r="B69" s="112">
        <v>41</v>
      </c>
      <c r="C69" s="140" t="s">
        <v>30</v>
      </c>
      <c r="D69" s="144" t="s">
        <v>30</v>
      </c>
      <c r="E69" s="142" t="s">
        <v>87</v>
      </c>
      <c r="F69" s="140" t="s">
        <v>30</v>
      </c>
      <c r="G69" s="140" t="s">
        <v>30</v>
      </c>
      <c r="H69" s="140" t="s">
        <v>30</v>
      </c>
      <c r="I69" s="140" t="s">
        <v>30</v>
      </c>
      <c r="J69" s="52" t="s">
        <v>30</v>
      </c>
      <c r="K69" s="143" t="s">
        <v>30</v>
      </c>
      <c r="L69" s="140" t="s">
        <v>30</v>
      </c>
      <c r="M69" s="140" t="s">
        <v>30</v>
      </c>
      <c r="N69" s="140" t="s">
        <v>30</v>
      </c>
      <c r="O69" s="140">
        <v>1000</v>
      </c>
      <c r="P69" s="222">
        <v>1063</v>
      </c>
      <c r="Q69" s="144" t="s">
        <v>30</v>
      </c>
      <c r="R69" s="145" t="s">
        <v>136</v>
      </c>
      <c r="T69" s="10">
        <f t="shared" si="0"/>
        <v>4948</v>
      </c>
    </row>
    <row r="70" spans="1:20" s="10" customFormat="1" ht="12.75" customHeight="1" x14ac:dyDescent="0.25">
      <c r="A70" s="313"/>
      <c r="B70" s="112">
        <v>49</v>
      </c>
      <c r="C70" s="111">
        <v>46</v>
      </c>
      <c r="D70" s="141" t="s">
        <v>91</v>
      </c>
      <c r="E70" s="142" t="s">
        <v>75</v>
      </c>
      <c r="F70" s="140" t="s">
        <v>30</v>
      </c>
      <c r="G70" s="140">
        <v>1</v>
      </c>
      <c r="H70" s="140" t="s">
        <v>30</v>
      </c>
      <c r="I70" s="140" t="s">
        <v>30</v>
      </c>
      <c r="J70" s="52">
        <v>4948</v>
      </c>
      <c r="K70" s="143" t="s">
        <v>30</v>
      </c>
      <c r="L70" s="140" t="s">
        <v>30</v>
      </c>
      <c r="M70" s="140" t="s">
        <v>30</v>
      </c>
      <c r="N70" s="140" t="s">
        <v>30</v>
      </c>
      <c r="O70" s="140">
        <v>10224</v>
      </c>
      <c r="P70" s="165">
        <v>10251</v>
      </c>
      <c r="Q70" s="144" t="s">
        <v>30</v>
      </c>
      <c r="R70" s="147" t="s">
        <v>137</v>
      </c>
      <c r="T70" s="10">
        <f>G41*J41</f>
        <v>4540</v>
      </c>
    </row>
    <row r="71" spans="1:20" s="10" customFormat="1" ht="12.75" customHeight="1" x14ac:dyDescent="0.25">
      <c r="A71" s="313"/>
      <c r="B71" s="149">
        <v>88</v>
      </c>
      <c r="C71" s="140" t="s">
        <v>30</v>
      </c>
      <c r="D71" s="144" t="s">
        <v>30</v>
      </c>
      <c r="E71" s="150" t="s">
        <v>162</v>
      </c>
      <c r="F71" s="140" t="s">
        <v>30</v>
      </c>
      <c r="G71" s="140" t="s">
        <v>30</v>
      </c>
      <c r="H71" s="140" t="s">
        <v>30</v>
      </c>
      <c r="I71" s="140" t="s">
        <v>30</v>
      </c>
      <c r="J71" s="148" t="s">
        <v>30</v>
      </c>
      <c r="K71" s="143" t="s">
        <v>30</v>
      </c>
      <c r="L71" s="140" t="s">
        <v>30</v>
      </c>
      <c r="M71" s="140" t="s">
        <v>30</v>
      </c>
      <c r="N71" s="140" t="s">
        <v>30</v>
      </c>
      <c r="O71" s="140" t="s">
        <v>30</v>
      </c>
      <c r="P71" s="229">
        <v>3699</v>
      </c>
      <c r="Q71" s="144" t="s">
        <v>30</v>
      </c>
      <c r="R71" s="151" t="s">
        <v>125</v>
      </c>
    </row>
    <row r="72" spans="1:20" s="10" customFormat="1" ht="11.25" customHeight="1" thickBot="1" x14ac:dyDescent="0.3">
      <c r="A72" s="313"/>
      <c r="B72" s="152">
        <v>70</v>
      </c>
      <c r="C72" s="153" t="s">
        <v>30</v>
      </c>
      <c r="D72" s="154" t="s">
        <v>30</v>
      </c>
      <c r="E72" s="155" t="s">
        <v>149</v>
      </c>
      <c r="F72" s="156" t="s">
        <v>30</v>
      </c>
      <c r="G72" s="156" t="s">
        <v>30</v>
      </c>
      <c r="H72" s="156" t="s">
        <v>30</v>
      </c>
      <c r="I72" s="156" t="s">
        <v>30</v>
      </c>
      <c r="J72" s="157" t="s">
        <v>30</v>
      </c>
      <c r="K72" s="152" t="s">
        <v>30</v>
      </c>
      <c r="L72" s="156" t="s">
        <v>30</v>
      </c>
      <c r="M72" s="156" t="s">
        <v>30</v>
      </c>
      <c r="N72" s="156" t="s">
        <v>30</v>
      </c>
      <c r="O72" s="156" t="s">
        <v>30</v>
      </c>
      <c r="P72" s="156">
        <v>393</v>
      </c>
      <c r="Q72" s="158" t="s">
        <v>30</v>
      </c>
      <c r="R72" s="159" t="s">
        <v>30</v>
      </c>
      <c r="T72" s="10">
        <f t="shared" ref="T72:T103" si="7">G73*J73</f>
        <v>0</v>
      </c>
    </row>
    <row r="73" spans="1:20" ht="15.75" customHeight="1" thickBot="1" x14ac:dyDescent="0.3">
      <c r="A73" s="314"/>
      <c r="B73" s="258" t="s">
        <v>28</v>
      </c>
      <c r="C73" s="259"/>
      <c r="D73" s="260"/>
      <c r="E73" s="85"/>
      <c r="F73" s="86"/>
      <c r="G73" s="86"/>
      <c r="H73" s="87"/>
      <c r="I73" s="88"/>
      <c r="J73" s="89">
        <f>SUM(J66:J72)</f>
        <v>5107</v>
      </c>
      <c r="K73" s="95"/>
      <c r="L73" s="96">
        <f>SUM(L66:L70)</f>
        <v>0</v>
      </c>
      <c r="M73" s="88">
        <f>SUM(M66:M70)</f>
        <v>0</v>
      </c>
      <c r="N73" s="96">
        <f>SUM(N66:N70)</f>
        <v>0</v>
      </c>
      <c r="O73" s="96">
        <f>SUM(O66:O72)</f>
        <v>12082</v>
      </c>
      <c r="P73" s="88">
        <f>SUM(P66:P72)</f>
        <v>16264</v>
      </c>
      <c r="Q73" s="97">
        <f>SUM(Q66:Q70)</f>
        <v>0</v>
      </c>
      <c r="R73" s="98"/>
      <c r="T73" s="10"/>
    </row>
    <row r="74" spans="1:20" s="10" customFormat="1" ht="12" customHeight="1" x14ac:dyDescent="0.25">
      <c r="A74" s="310" t="s">
        <v>31</v>
      </c>
      <c r="B74" s="117">
        <v>19</v>
      </c>
      <c r="C74" s="163" t="s">
        <v>30</v>
      </c>
      <c r="D74" s="132" t="s">
        <v>30</v>
      </c>
      <c r="E74" s="117" t="s">
        <v>163</v>
      </c>
      <c r="F74" s="163" t="s">
        <v>30</v>
      </c>
      <c r="G74" s="163" t="s">
        <v>30</v>
      </c>
      <c r="H74" s="163" t="s">
        <v>30</v>
      </c>
      <c r="I74" s="163" t="s">
        <v>30</v>
      </c>
      <c r="J74" s="119" t="s">
        <v>30</v>
      </c>
      <c r="K74" s="123" t="s">
        <v>30</v>
      </c>
      <c r="L74" s="163" t="s">
        <v>30</v>
      </c>
      <c r="M74" s="163" t="s">
        <v>30</v>
      </c>
      <c r="N74" s="163" t="s">
        <v>30</v>
      </c>
      <c r="O74" s="163" t="s">
        <v>30</v>
      </c>
      <c r="P74" s="163">
        <v>280</v>
      </c>
      <c r="Q74" s="132" t="s">
        <v>30</v>
      </c>
      <c r="R74" s="133" t="s">
        <v>30</v>
      </c>
    </row>
    <row r="75" spans="1:20" s="10" customFormat="1" ht="11.25" customHeight="1" x14ac:dyDescent="0.25">
      <c r="A75" s="315"/>
      <c r="B75" s="125">
        <v>26</v>
      </c>
      <c r="C75" s="126" t="s">
        <v>30</v>
      </c>
      <c r="D75" s="129" t="s">
        <v>30</v>
      </c>
      <c r="E75" s="125" t="s">
        <v>32</v>
      </c>
      <c r="F75" s="126" t="s">
        <v>30</v>
      </c>
      <c r="G75" s="126" t="s">
        <v>30</v>
      </c>
      <c r="H75" s="126" t="s">
        <v>30</v>
      </c>
      <c r="I75" s="126" t="s">
        <v>30</v>
      </c>
      <c r="J75" s="127" t="s">
        <v>30</v>
      </c>
      <c r="K75" s="130" t="s">
        <v>30</v>
      </c>
      <c r="L75" s="126" t="s">
        <v>30</v>
      </c>
      <c r="M75" s="126" t="s">
        <v>30</v>
      </c>
      <c r="N75" s="126" t="s">
        <v>30</v>
      </c>
      <c r="O75" s="126" t="s">
        <v>30</v>
      </c>
      <c r="P75" s="223">
        <v>886</v>
      </c>
      <c r="Q75" s="129" t="s">
        <v>30</v>
      </c>
      <c r="R75" s="134" t="s">
        <v>30</v>
      </c>
    </row>
    <row r="76" spans="1:20" s="10" customFormat="1" ht="12" customHeight="1" x14ac:dyDescent="0.25">
      <c r="A76" s="315"/>
      <c r="B76" s="125">
        <v>28</v>
      </c>
      <c r="C76" s="126" t="s">
        <v>30</v>
      </c>
      <c r="D76" s="129" t="s">
        <v>30</v>
      </c>
      <c r="E76" s="125" t="s">
        <v>32</v>
      </c>
      <c r="F76" s="126" t="s">
        <v>30</v>
      </c>
      <c r="G76" s="126" t="s">
        <v>30</v>
      </c>
      <c r="H76" s="126" t="s">
        <v>30</v>
      </c>
      <c r="I76" s="126" t="s">
        <v>30</v>
      </c>
      <c r="J76" s="127" t="s">
        <v>30</v>
      </c>
      <c r="K76" s="130" t="s">
        <v>30</v>
      </c>
      <c r="L76" s="126" t="s">
        <v>30</v>
      </c>
      <c r="M76" s="126" t="s">
        <v>30</v>
      </c>
      <c r="N76" s="126" t="s">
        <v>30</v>
      </c>
      <c r="O76" s="126" t="s">
        <v>30</v>
      </c>
      <c r="P76" s="223">
        <v>1756</v>
      </c>
      <c r="Q76" s="129" t="s">
        <v>30</v>
      </c>
      <c r="R76" s="134" t="s">
        <v>30</v>
      </c>
    </row>
    <row r="77" spans="1:20" s="10" customFormat="1" ht="11.25" customHeight="1" x14ac:dyDescent="0.25">
      <c r="A77" s="315"/>
      <c r="B77" s="125">
        <v>30</v>
      </c>
      <c r="C77" s="126" t="s">
        <v>30</v>
      </c>
      <c r="D77" s="129" t="s">
        <v>30</v>
      </c>
      <c r="E77" s="125" t="s">
        <v>32</v>
      </c>
      <c r="F77" s="126" t="s">
        <v>30</v>
      </c>
      <c r="G77" s="126" t="s">
        <v>30</v>
      </c>
      <c r="H77" s="126" t="s">
        <v>30</v>
      </c>
      <c r="I77" s="126" t="s">
        <v>30</v>
      </c>
      <c r="J77" s="127" t="s">
        <v>30</v>
      </c>
      <c r="K77" s="130" t="s">
        <v>30</v>
      </c>
      <c r="L77" s="126" t="s">
        <v>30</v>
      </c>
      <c r="M77" s="126" t="s">
        <v>30</v>
      </c>
      <c r="N77" s="126" t="s">
        <v>30</v>
      </c>
      <c r="O77" s="126" t="s">
        <v>30</v>
      </c>
      <c r="P77" s="223">
        <v>8621</v>
      </c>
      <c r="Q77" s="129" t="s">
        <v>30</v>
      </c>
      <c r="R77" s="134" t="s">
        <v>30</v>
      </c>
    </row>
    <row r="78" spans="1:20" s="10" customFormat="1" ht="11.25" customHeight="1" x14ac:dyDescent="0.25">
      <c r="A78" s="315"/>
      <c r="B78" s="125">
        <v>31</v>
      </c>
      <c r="C78" s="126" t="s">
        <v>30</v>
      </c>
      <c r="D78" s="129" t="s">
        <v>30</v>
      </c>
      <c r="E78" s="125" t="s">
        <v>32</v>
      </c>
      <c r="F78" s="126" t="s">
        <v>30</v>
      </c>
      <c r="G78" s="126" t="s">
        <v>30</v>
      </c>
      <c r="H78" s="126" t="s">
        <v>30</v>
      </c>
      <c r="I78" s="126" t="s">
        <v>30</v>
      </c>
      <c r="J78" s="127" t="s">
        <v>30</v>
      </c>
      <c r="K78" s="130" t="s">
        <v>30</v>
      </c>
      <c r="L78" s="126" t="s">
        <v>30</v>
      </c>
      <c r="M78" s="126" t="s">
        <v>30</v>
      </c>
      <c r="N78" s="126" t="s">
        <v>30</v>
      </c>
      <c r="O78" s="126">
        <v>46</v>
      </c>
      <c r="P78" s="223">
        <v>46</v>
      </c>
      <c r="Q78" s="129" t="s">
        <v>30</v>
      </c>
      <c r="R78" s="134" t="s">
        <v>138</v>
      </c>
    </row>
    <row r="79" spans="1:20" s="10" customFormat="1" ht="11.25" customHeight="1" x14ac:dyDescent="0.25">
      <c r="A79" s="315"/>
      <c r="B79" s="125">
        <v>32</v>
      </c>
      <c r="C79" s="126" t="s">
        <v>30</v>
      </c>
      <c r="D79" s="129" t="s">
        <v>30</v>
      </c>
      <c r="E79" s="125" t="s">
        <v>32</v>
      </c>
      <c r="F79" s="126" t="s">
        <v>30</v>
      </c>
      <c r="G79" s="126" t="s">
        <v>30</v>
      </c>
      <c r="H79" s="126" t="s">
        <v>30</v>
      </c>
      <c r="I79" s="126" t="s">
        <v>30</v>
      </c>
      <c r="J79" s="127" t="s">
        <v>30</v>
      </c>
      <c r="K79" s="130" t="s">
        <v>30</v>
      </c>
      <c r="L79" s="126" t="s">
        <v>30</v>
      </c>
      <c r="M79" s="126" t="s">
        <v>30</v>
      </c>
      <c r="N79" s="126" t="s">
        <v>30</v>
      </c>
      <c r="O79" s="126">
        <v>43</v>
      </c>
      <c r="P79" s="223">
        <v>43</v>
      </c>
      <c r="Q79" s="129" t="s">
        <v>30</v>
      </c>
      <c r="R79" s="134" t="s">
        <v>140</v>
      </c>
    </row>
    <row r="80" spans="1:20" s="10" customFormat="1" ht="12" customHeight="1" x14ac:dyDescent="0.25">
      <c r="A80" s="315"/>
      <c r="B80" s="125">
        <v>33</v>
      </c>
      <c r="C80" s="126" t="s">
        <v>30</v>
      </c>
      <c r="D80" s="129" t="s">
        <v>30</v>
      </c>
      <c r="E80" s="125" t="s">
        <v>32</v>
      </c>
      <c r="F80" s="126" t="s">
        <v>30</v>
      </c>
      <c r="G80" s="126" t="s">
        <v>30</v>
      </c>
      <c r="H80" s="126" t="s">
        <v>30</v>
      </c>
      <c r="I80" s="126" t="s">
        <v>30</v>
      </c>
      <c r="J80" s="127" t="s">
        <v>30</v>
      </c>
      <c r="K80" s="130" t="s">
        <v>30</v>
      </c>
      <c r="L80" s="126" t="s">
        <v>30</v>
      </c>
      <c r="M80" s="126" t="s">
        <v>30</v>
      </c>
      <c r="N80" s="126" t="s">
        <v>30</v>
      </c>
      <c r="O80" s="126">
        <v>64</v>
      </c>
      <c r="P80" s="223">
        <v>64</v>
      </c>
      <c r="Q80" s="129" t="s">
        <v>30</v>
      </c>
      <c r="R80" s="134" t="s">
        <v>139</v>
      </c>
    </row>
    <row r="81" spans="1:20" s="10" customFormat="1" ht="11.25" customHeight="1" x14ac:dyDescent="0.25">
      <c r="A81" s="315"/>
      <c r="B81" s="125">
        <v>39</v>
      </c>
      <c r="C81" s="126" t="s">
        <v>30</v>
      </c>
      <c r="D81" s="129" t="s">
        <v>30</v>
      </c>
      <c r="E81" s="125" t="s">
        <v>32</v>
      </c>
      <c r="F81" s="126" t="s">
        <v>30</v>
      </c>
      <c r="G81" s="126" t="s">
        <v>30</v>
      </c>
      <c r="H81" s="126" t="s">
        <v>30</v>
      </c>
      <c r="I81" s="126" t="s">
        <v>30</v>
      </c>
      <c r="J81" s="127" t="s">
        <v>30</v>
      </c>
      <c r="K81" s="130" t="s">
        <v>30</v>
      </c>
      <c r="L81" s="126" t="s">
        <v>30</v>
      </c>
      <c r="M81" s="126" t="s">
        <v>30</v>
      </c>
      <c r="N81" s="126" t="s">
        <v>30</v>
      </c>
      <c r="O81" s="126">
        <v>6</v>
      </c>
      <c r="P81" s="230" t="s">
        <v>141</v>
      </c>
      <c r="Q81" s="129" t="s">
        <v>30</v>
      </c>
      <c r="R81" s="134" t="s">
        <v>142</v>
      </c>
    </row>
    <row r="82" spans="1:20" s="10" customFormat="1" ht="13.5" customHeight="1" x14ac:dyDescent="0.25">
      <c r="A82" s="315"/>
      <c r="B82" s="125">
        <v>40</v>
      </c>
      <c r="C82" s="126" t="s">
        <v>30</v>
      </c>
      <c r="D82" s="129" t="s">
        <v>30</v>
      </c>
      <c r="E82" s="125" t="s">
        <v>32</v>
      </c>
      <c r="F82" s="126" t="s">
        <v>30</v>
      </c>
      <c r="G82" s="126" t="s">
        <v>30</v>
      </c>
      <c r="H82" s="126" t="s">
        <v>30</v>
      </c>
      <c r="I82" s="126" t="s">
        <v>30</v>
      </c>
      <c r="J82" s="127" t="s">
        <v>30</v>
      </c>
      <c r="K82" s="130" t="s">
        <v>30</v>
      </c>
      <c r="L82" s="126" t="s">
        <v>30</v>
      </c>
      <c r="M82" s="126" t="s">
        <v>30</v>
      </c>
      <c r="N82" s="126" t="s">
        <v>30</v>
      </c>
      <c r="O82" s="126">
        <v>29</v>
      </c>
      <c r="P82" s="223">
        <v>29</v>
      </c>
      <c r="Q82" s="129" t="s">
        <v>30</v>
      </c>
      <c r="R82" s="134" t="s">
        <v>143</v>
      </c>
    </row>
    <row r="83" spans="1:20" s="10" customFormat="1" ht="12" customHeight="1" x14ac:dyDescent="0.25">
      <c r="A83" s="315"/>
      <c r="B83" s="125">
        <v>47</v>
      </c>
      <c r="C83" s="126" t="s">
        <v>30</v>
      </c>
      <c r="D83" s="129" t="s">
        <v>30</v>
      </c>
      <c r="E83" s="125" t="s">
        <v>32</v>
      </c>
      <c r="F83" s="126" t="s">
        <v>30</v>
      </c>
      <c r="G83" s="126" t="s">
        <v>30</v>
      </c>
      <c r="H83" s="126" t="s">
        <v>30</v>
      </c>
      <c r="I83" s="126" t="s">
        <v>30</v>
      </c>
      <c r="J83" s="127" t="s">
        <v>30</v>
      </c>
      <c r="K83" s="130" t="s">
        <v>30</v>
      </c>
      <c r="L83" s="126" t="s">
        <v>30</v>
      </c>
      <c r="M83" s="126" t="s">
        <v>30</v>
      </c>
      <c r="N83" s="126" t="s">
        <v>30</v>
      </c>
      <c r="O83" s="126">
        <v>30</v>
      </c>
      <c r="P83" s="223">
        <v>30</v>
      </c>
      <c r="Q83" s="129" t="s">
        <v>30</v>
      </c>
      <c r="R83" s="134" t="s">
        <v>144</v>
      </c>
    </row>
    <row r="84" spans="1:20" s="10" customFormat="1" ht="11.25" customHeight="1" x14ac:dyDescent="0.25">
      <c r="A84" s="315"/>
      <c r="B84" s="125">
        <v>48</v>
      </c>
      <c r="C84" s="126" t="s">
        <v>30</v>
      </c>
      <c r="D84" s="129" t="s">
        <v>30</v>
      </c>
      <c r="E84" s="125" t="s">
        <v>32</v>
      </c>
      <c r="F84" s="126" t="s">
        <v>30</v>
      </c>
      <c r="G84" s="126" t="s">
        <v>30</v>
      </c>
      <c r="H84" s="126" t="s">
        <v>30</v>
      </c>
      <c r="I84" s="126" t="s">
        <v>30</v>
      </c>
      <c r="J84" s="127" t="s">
        <v>30</v>
      </c>
      <c r="K84" s="130" t="s">
        <v>30</v>
      </c>
      <c r="L84" s="126" t="s">
        <v>30</v>
      </c>
      <c r="M84" s="126" t="s">
        <v>30</v>
      </c>
      <c r="N84" s="126" t="s">
        <v>30</v>
      </c>
      <c r="O84" s="126" t="s">
        <v>30</v>
      </c>
      <c r="P84" s="223">
        <v>1239</v>
      </c>
      <c r="Q84" s="129" t="s">
        <v>30</v>
      </c>
      <c r="R84" s="134" t="s">
        <v>30</v>
      </c>
    </row>
    <row r="85" spans="1:20" s="10" customFormat="1" ht="12" customHeight="1" x14ac:dyDescent="0.25">
      <c r="A85" s="315"/>
      <c r="B85" s="125">
        <v>53</v>
      </c>
      <c r="C85" s="126" t="s">
        <v>30</v>
      </c>
      <c r="D85" s="129" t="s">
        <v>30</v>
      </c>
      <c r="E85" s="125" t="s">
        <v>32</v>
      </c>
      <c r="F85" s="126" t="s">
        <v>30</v>
      </c>
      <c r="G85" s="126" t="s">
        <v>30</v>
      </c>
      <c r="H85" s="126" t="s">
        <v>30</v>
      </c>
      <c r="I85" s="126" t="s">
        <v>30</v>
      </c>
      <c r="J85" s="127" t="s">
        <v>30</v>
      </c>
      <c r="K85" s="130" t="s">
        <v>30</v>
      </c>
      <c r="L85" s="126" t="s">
        <v>30</v>
      </c>
      <c r="M85" s="126" t="s">
        <v>30</v>
      </c>
      <c r="N85" s="126" t="s">
        <v>30</v>
      </c>
      <c r="O85" s="252">
        <v>1523</v>
      </c>
      <c r="P85" s="223">
        <v>1109</v>
      </c>
      <c r="Q85" s="129">
        <v>30</v>
      </c>
      <c r="R85" s="270" t="s">
        <v>152</v>
      </c>
    </row>
    <row r="86" spans="1:20" s="10" customFormat="1" ht="10.5" customHeight="1" x14ac:dyDescent="0.25">
      <c r="A86" s="315"/>
      <c r="B86" s="125">
        <v>54</v>
      </c>
      <c r="C86" s="126" t="s">
        <v>30</v>
      </c>
      <c r="D86" s="129" t="s">
        <v>30</v>
      </c>
      <c r="E86" s="125" t="s">
        <v>32</v>
      </c>
      <c r="F86" s="126" t="s">
        <v>30</v>
      </c>
      <c r="G86" s="126" t="s">
        <v>30</v>
      </c>
      <c r="H86" s="126" t="s">
        <v>30</v>
      </c>
      <c r="I86" s="126" t="s">
        <v>30</v>
      </c>
      <c r="J86" s="127" t="s">
        <v>30</v>
      </c>
      <c r="K86" s="130" t="s">
        <v>30</v>
      </c>
      <c r="L86" s="126" t="s">
        <v>30</v>
      </c>
      <c r="M86" s="126" t="s">
        <v>30</v>
      </c>
      <c r="N86" s="126" t="s">
        <v>30</v>
      </c>
      <c r="O86" s="253"/>
      <c r="P86" s="223">
        <v>414</v>
      </c>
      <c r="Q86" s="129">
        <v>23</v>
      </c>
      <c r="R86" s="271"/>
    </row>
    <row r="87" spans="1:20" s="10" customFormat="1" ht="10.5" customHeight="1" x14ac:dyDescent="0.25">
      <c r="A87" s="315"/>
      <c r="B87" s="16">
        <v>61</v>
      </c>
      <c r="C87" s="14" t="s">
        <v>30</v>
      </c>
      <c r="D87" s="26" t="s">
        <v>30</v>
      </c>
      <c r="E87" s="216" t="s">
        <v>163</v>
      </c>
      <c r="F87" s="14" t="s">
        <v>30</v>
      </c>
      <c r="G87" s="14" t="s">
        <v>30</v>
      </c>
      <c r="H87" s="14" t="s">
        <v>30</v>
      </c>
      <c r="I87" s="14" t="s">
        <v>30</v>
      </c>
      <c r="J87" s="15" t="s">
        <v>30</v>
      </c>
      <c r="K87" s="28" t="s">
        <v>30</v>
      </c>
      <c r="L87" s="14" t="s">
        <v>30</v>
      </c>
      <c r="M87" s="14" t="s">
        <v>30</v>
      </c>
      <c r="N87" s="14" t="s">
        <v>30</v>
      </c>
      <c r="O87" s="14" t="s">
        <v>30</v>
      </c>
      <c r="P87" s="223">
        <v>159</v>
      </c>
      <c r="Q87" s="26" t="s">
        <v>30</v>
      </c>
      <c r="R87" s="217" t="s">
        <v>30</v>
      </c>
    </row>
    <row r="88" spans="1:20" s="10" customFormat="1" ht="10.5" customHeight="1" x14ac:dyDescent="0.25">
      <c r="A88" s="315"/>
      <c r="B88" s="16">
        <v>97</v>
      </c>
      <c r="C88" s="14" t="s">
        <v>30</v>
      </c>
      <c r="D88" s="26" t="s">
        <v>30</v>
      </c>
      <c r="E88" s="216" t="s">
        <v>163</v>
      </c>
      <c r="F88" s="14" t="s">
        <v>30</v>
      </c>
      <c r="G88" s="14" t="s">
        <v>30</v>
      </c>
      <c r="H88" s="14" t="s">
        <v>30</v>
      </c>
      <c r="I88" s="14" t="s">
        <v>30</v>
      </c>
      <c r="J88" s="15" t="s">
        <v>30</v>
      </c>
      <c r="K88" s="28" t="s">
        <v>30</v>
      </c>
      <c r="L88" s="14" t="s">
        <v>30</v>
      </c>
      <c r="M88" s="14" t="s">
        <v>30</v>
      </c>
      <c r="N88" s="14" t="s">
        <v>30</v>
      </c>
      <c r="O88" s="14">
        <v>957</v>
      </c>
      <c r="P88" s="223">
        <v>3292</v>
      </c>
      <c r="Q88" s="26" t="s">
        <v>30</v>
      </c>
      <c r="R88" s="217" t="s">
        <v>167</v>
      </c>
    </row>
    <row r="89" spans="1:20" ht="14.4" thickBot="1" x14ac:dyDescent="0.3">
      <c r="A89" s="316"/>
      <c r="B89" s="317" t="s">
        <v>33</v>
      </c>
      <c r="C89" s="318"/>
      <c r="D89" s="319"/>
      <c r="E89" s="90"/>
      <c r="F89" s="91"/>
      <c r="G89" s="91"/>
      <c r="H89" s="92"/>
      <c r="I89" s="93"/>
      <c r="J89" s="60">
        <f>SUM(J74:J86)</f>
        <v>0</v>
      </c>
      <c r="K89" s="95"/>
      <c r="L89" s="88">
        <f t="shared" ref="L89:Q89" si="8">SUM(L74:L86)</f>
        <v>0</v>
      </c>
      <c r="M89" s="88">
        <f t="shared" si="8"/>
        <v>0</v>
      </c>
      <c r="N89" s="88">
        <f t="shared" si="8"/>
        <v>0</v>
      </c>
      <c r="O89" s="88">
        <f t="shared" si="8"/>
        <v>1741</v>
      </c>
      <c r="P89" s="88">
        <f t="shared" si="8"/>
        <v>14517</v>
      </c>
      <c r="Q89" s="97">
        <f t="shared" si="8"/>
        <v>53</v>
      </c>
      <c r="R89" s="75"/>
      <c r="T89" s="10"/>
    </row>
    <row r="90" spans="1:20" s="10" customFormat="1" ht="11.25" customHeight="1" x14ac:dyDescent="0.25">
      <c r="A90" s="310" t="s">
        <v>37</v>
      </c>
      <c r="B90" s="117">
        <v>12</v>
      </c>
      <c r="C90" s="118" t="s">
        <v>30</v>
      </c>
      <c r="D90" s="119" t="s">
        <v>30</v>
      </c>
      <c r="E90" s="120" t="s">
        <v>38</v>
      </c>
      <c r="F90" s="121" t="s">
        <v>30</v>
      </c>
      <c r="G90" s="121" t="s">
        <v>30</v>
      </c>
      <c r="H90" s="121" t="s">
        <v>30</v>
      </c>
      <c r="I90" s="121" t="s">
        <v>30</v>
      </c>
      <c r="J90" s="122" t="s">
        <v>30</v>
      </c>
      <c r="K90" s="123" t="s">
        <v>30</v>
      </c>
      <c r="L90" s="118" t="s">
        <v>30</v>
      </c>
      <c r="M90" s="118" t="s">
        <v>30</v>
      </c>
      <c r="N90" s="118" t="s">
        <v>30</v>
      </c>
      <c r="O90" s="118" t="s">
        <v>30</v>
      </c>
      <c r="P90" s="163">
        <v>918</v>
      </c>
      <c r="Q90" s="119" t="s">
        <v>30</v>
      </c>
      <c r="R90" s="124" t="s">
        <v>30</v>
      </c>
    </row>
    <row r="91" spans="1:20" s="10" customFormat="1" ht="11.25" customHeight="1" x14ac:dyDescent="0.25">
      <c r="A91" s="311"/>
      <c r="B91" s="125">
        <v>23</v>
      </c>
      <c r="C91" s="126" t="s">
        <v>30</v>
      </c>
      <c r="D91" s="127" t="s">
        <v>30</v>
      </c>
      <c r="E91" s="128" t="s">
        <v>38</v>
      </c>
      <c r="F91" s="126" t="s">
        <v>30</v>
      </c>
      <c r="G91" s="126" t="s">
        <v>30</v>
      </c>
      <c r="H91" s="126" t="s">
        <v>30</v>
      </c>
      <c r="I91" s="126" t="s">
        <v>30</v>
      </c>
      <c r="J91" s="129" t="s">
        <v>30</v>
      </c>
      <c r="K91" s="130" t="s">
        <v>30</v>
      </c>
      <c r="L91" s="126" t="s">
        <v>30</v>
      </c>
      <c r="M91" s="126" t="s">
        <v>30</v>
      </c>
      <c r="N91" s="126" t="s">
        <v>30</v>
      </c>
      <c r="O91" s="126" t="s">
        <v>30</v>
      </c>
      <c r="P91" s="223">
        <v>9195</v>
      </c>
      <c r="Q91" s="127" t="s">
        <v>30</v>
      </c>
      <c r="R91" s="131" t="s">
        <v>30</v>
      </c>
    </row>
    <row r="92" spans="1:20" s="10" customFormat="1" ht="12" customHeight="1" x14ac:dyDescent="0.25">
      <c r="A92" s="311"/>
      <c r="B92" s="125">
        <v>34</v>
      </c>
      <c r="C92" s="126" t="s">
        <v>30</v>
      </c>
      <c r="D92" s="127" t="s">
        <v>30</v>
      </c>
      <c r="E92" s="128" t="s">
        <v>38</v>
      </c>
      <c r="F92" s="126" t="s">
        <v>30</v>
      </c>
      <c r="G92" s="126" t="s">
        <v>30</v>
      </c>
      <c r="H92" s="126" t="s">
        <v>30</v>
      </c>
      <c r="I92" s="126" t="s">
        <v>30</v>
      </c>
      <c r="J92" s="129" t="s">
        <v>30</v>
      </c>
      <c r="K92" s="130" t="s">
        <v>30</v>
      </c>
      <c r="L92" s="126" t="s">
        <v>30</v>
      </c>
      <c r="M92" s="126" t="s">
        <v>30</v>
      </c>
      <c r="N92" s="126" t="s">
        <v>30</v>
      </c>
      <c r="O92" s="126" t="s">
        <v>30</v>
      </c>
      <c r="P92" s="223">
        <v>6376</v>
      </c>
      <c r="Q92" s="127" t="s">
        <v>30</v>
      </c>
      <c r="R92" s="131" t="s">
        <v>30</v>
      </c>
    </row>
    <row r="93" spans="1:20" s="10" customFormat="1" ht="10.5" customHeight="1" x14ac:dyDescent="0.25">
      <c r="A93" s="311"/>
      <c r="B93" s="125">
        <v>35</v>
      </c>
      <c r="C93" s="126" t="s">
        <v>30</v>
      </c>
      <c r="D93" s="127" t="s">
        <v>30</v>
      </c>
      <c r="E93" s="128" t="s">
        <v>38</v>
      </c>
      <c r="F93" s="126" t="s">
        <v>30</v>
      </c>
      <c r="G93" s="126" t="s">
        <v>30</v>
      </c>
      <c r="H93" s="126" t="s">
        <v>30</v>
      </c>
      <c r="I93" s="126" t="s">
        <v>30</v>
      </c>
      <c r="J93" s="129" t="s">
        <v>30</v>
      </c>
      <c r="K93" s="130" t="s">
        <v>30</v>
      </c>
      <c r="L93" s="126" t="s">
        <v>30</v>
      </c>
      <c r="M93" s="126" t="s">
        <v>30</v>
      </c>
      <c r="N93" s="126" t="s">
        <v>30</v>
      </c>
      <c r="O93" s="126" t="s">
        <v>30</v>
      </c>
      <c r="P93" s="223">
        <v>4354</v>
      </c>
      <c r="Q93" s="127" t="s">
        <v>30</v>
      </c>
      <c r="R93" s="131" t="s">
        <v>30</v>
      </c>
    </row>
    <row r="94" spans="1:20" s="10" customFormat="1" ht="11.25" customHeight="1" x14ac:dyDescent="0.25">
      <c r="A94" s="311"/>
      <c r="B94" s="125">
        <v>42</v>
      </c>
      <c r="C94" s="126" t="s">
        <v>30</v>
      </c>
      <c r="D94" s="127" t="s">
        <v>30</v>
      </c>
      <c r="E94" s="128" t="s">
        <v>38</v>
      </c>
      <c r="F94" s="126" t="s">
        <v>30</v>
      </c>
      <c r="G94" s="126" t="s">
        <v>30</v>
      </c>
      <c r="H94" s="126" t="s">
        <v>30</v>
      </c>
      <c r="I94" s="126" t="s">
        <v>30</v>
      </c>
      <c r="J94" s="129" t="s">
        <v>30</v>
      </c>
      <c r="K94" s="130" t="s">
        <v>30</v>
      </c>
      <c r="L94" s="126" t="s">
        <v>30</v>
      </c>
      <c r="M94" s="126" t="s">
        <v>30</v>
      </c>
      <c r="N94" s="126" t="s">
        <v>30</v>
      </c>
      <c r="O94" s="126" t="s">
        <v>30</v>
      </c>
      <c r="P94" s="223">
        <v>542</v>
      </c>
      <c r="Q94" s="127" t="s">
        <v>30</v>
      </c>
      <c r="R94" s="131" t="s">
        <v>30</v>
      </c>
    </row>
    <row r="95" spans="1:20" s="10" customFormat="1" ht="10.8" customHeight="1" x14ac:dyDescent="0.25">
      <c r="A95" s="311"/>
      <c r="B95" s="125">
        <v>59</v>
      </c>
      <c r="C95" s="126" t="s">
        <v>30</v>
      </c>
      <c r="D95" s="127" t="s">
        <v>30</v>
      </c>
      <c r="E95" s="128" t="s">
        <v>38</v>
      </c>
      <c r="F95" s="126" t="s">
        <v>30</v>
      </c>
      <c r="G95" s="126" t="s">
        <v>30</v>
      </c>
      <c r="H95" s="126" t="s">
        <v>30</v>
      </c>
      <c r="I95" s="126" t="s">
        <v>30</v>
      </c>
      <c r="J95" s="129" t="s">
        <v>30</v>
      </c>
      <c r="K95" s="130" t="s">
        <v>30</v>
      </c>
      <c r="L95" s="126" t="s">
        <v>30</v>
      </c>
      <c r="M95" s="126" t="s">
        <v>30</v>
      </c>
      <c r="N95" s="126" t="s">
        <v>30</v>
      </c>
      <c r="O95" s="126" t="s">
        <v>30</v>
      </c>
      <c r="P95" s="223">
        <v>6716</v>
      </c>
      <c r="Q95" s="127" t="s">
        <v>30</v>
      </c>
      <c r="R95" s="131" t="s">
        <v>30</v>
      </c>
    </row>
    <row r="96" spans="1:20" ht="11.25" customHeight="1" x14ac:dyDescent="0.25">
      <c r="A96" s="311"/>
      <c r="B96" s="16">
        <v>66</v>
      </c>
      <c r="C96" s="14" t="s">
        <v>30</v>
      </c>
      <c r="D96" s="15" t="s">
        <v>30</v>
      </c>
      <c r="E96" s="77" t="s">
        <v>38</v>
      </c>
      <c r="F96" s="14" t="s">
        <v>30</v>
      </c>
      <c r="G96" s="14" t="s">
        <v>30</v>
      </c>
      <c r="H96" s="14" t="s">
        <v>30</v>
      </c>
      <c r="I96" s="14" t="s">
        <v>30</v>
      </c>
      <c r="J96" s="26" t="s">
        <v>30</v>
      </c>
      <c r="K96" s="28" t="s">
        <v>30</v>
      </c>
      <c r="L96" s="14" t="s">
        <v>30</v>
      </c>
      <c r="M96" s="14" t="s">
        <v>30</v>
      </c>
      <c r="N96" s="14" t="s">
        <v>30</v>
      </c>
      <c r="O96" s="14" t="s">
        <v>30</v>
      </c>
      <c r="P96" s="223">
        <v>190</v>
      </c>
      <c r="Q96" s="15" t="s">
        <v>30</v>
      </c>
      <c r="R96" s="94" t="s">
        <v>30</v>
      </c>
      <c r="T96" s="10"/>
    </row>
    <row r="97" spans="1:20" ht="12" customHeight="1" x14ac:dyDescent="0.25">
      <c r="A97" s="311"/>
      <c r="B97" s="16">
        <v>67</v>
      </c>
      <c r="C97" s="14" t="s">
        <v>30</v>
      </c>
      <c r="D97" s="15" t="s">
        <v>30</v>
      </c>
      <c r="E97" s="108" t="s">
        <v>38</v>
      </c>
      <c r="F97" s="42" t="s">
        <v>30</v>
      </c>
      <c r="G97" s="42" t="s">
        <v>30</v>
      </c>
      <c r="H97" s="42" t="s">
        <v>30</v>
      </c>
      <c r="I97" s="42" t="s">
        <v>30</v>
      </c>
      <c r="J97" s="43" t="s">
        <v>30</v>
      </c>
      <c r="K97" s="28" t="s">
        <v>30</v>
      </c>
      <c r="L97" s="14" t="s">
        <v>30</v>
      </c>
      <c r="M97" s="14" t="s">
        <v>30</v>
      </c>
      <c r="N97" s="14" t="s">
        <v>30</v>
      </c>
      <c r="O97" s="14" t="s">
        <v>30</v>
      </c>
      <c r="P97" s="223">
        <v>1794</v>
      </c>
      <c r="Q97" s="15" t="s">
        <v>30</v>
      </c>
      <c r="R97" s="99" t="s">
        <v>30</v>
      </c>
      <c r="T97" s="10"/>
    </row>
    <row r="98" spans="1:20" ht="12" customHeight="1" x14ac:dyDescent="0.25">
      <c r="A98" s="311"/>
      <c r="B98" s="116">
        <v>91</v>
      </c>
      <c r="C98" s="14" t="s">
        <v>30</v>
      </c>
      <c r="D98" s="15" t="s">
        <v>30</v>
      </c>
      <c r="E98" s="108" t="s">
        <v>38</v>
      </c>
      <c r="F98" s="113" t="s">
        <v>30</v>
      </c>
      <c r="G98" s="113" t="s">
        <v>30</v>
      </c>
      <c r="H98" s="113" t="s">
        <v>30</v>
      </c>
      <c r="I98" s="113" t="s">
        <v>30</v>
      </c>
      <c r="J98" s="43" t="s">
        <v>30</v>
      </c>
      <c r="K98" s="28" t="s">
        <v>30</v>
      </c>
      <c r="L98" s="14" t="s">
        <v>30</v>
      </c>
      <c r="M98" s="14" t="s">
        <v>30</v>
      </c>
      <c r="N98" s="14" t="s">
        <v>30</v>
      </c>
      <c r="O98" s="14" t="s">
        <v>30</v>
      </c>
      <c r="P98" s="232">
        <v>1986</v>
      </c>
      <c r="Q98" s="15" t="s">
        <v>30</v>
      </c>
      <c r="R98" s="99" t="s">
        <v>30</v>
      </c>
      <c r="T98" s="10"/>
    </row>
    <row r="99" spans="1:20" ht="12" customHeight="1" x14ac:dyDescent="0.25">
      <c r="A99" s="311"/>
      <c r="B99" s="116">
        <v>92</v>
      </c>
      <c r="C99" s="14" t="s">
        <v>30</v>
      </c>
      <c r="D99" s="15" t="s">
        <v>30</v>
      </c>
      <c r="E99" s="108" t="s">
        <v>38</v>
      </c>
      <c r="F99" s="113" t="s">
        <v>30</v>
      </c>
      <c r="G99" s="113" t="s">
        <v>30</v>
      </c>
      <c r="H99" s="113" t="s">
        <v>30</v>
      </c>
      <c r="I99" s="113" t="s">
        <v>30</v>
      </c>
      <c r="J99" s="43" t="s">
        <v>30</v>
      </c>
      <c r="K99" s="28" t="s">
        <v>30</v>
      </c>
      <c r="L99" s="14" t="s">
        <v>30</v>
      </c>
      <c r="M99" s="14" t="s">
        <v>30</v>
      </c>
      <c r="N99" s="14" t="s">
        <v>30</v>
      </c>
      <c r="O99" s="14" t="s">
        <v>30</v>
      </c>
      <c r="P99" s="232">
        <v>7997</v>
      </c>
      <c r="Q99" s="15" t="s">
        <v>30</v>
      </c>
      <c r="R99" s="99" t="s">
        <v>30</v>
      </c>
      <c r="T99" s="10"/>
    </row>
    <row r="100" spans="1:20" ht="12.75" customHeight="1" thickBot="1" x14ac:dyDescent="0.3">
      <c r="A100" s="311"/>
      <c r="B100" s="70">
        <v>75</v>
      </c>
      <c r="C100" s="71" t="s">
        <v>30</v>
      </c>
      <c r="D100" s="72" t="s">
        <v>30</v>
      </c>
      <c r="E100" s="108" t="s">
        <v>38</v>
      </c>
      <c r="F100" s="42" t="s">
        <v>30</v>
      </c>
      <c r="G100" s="42" t="s">
        <v>30</v>
      </c>
      <c r="H100" s="42" t="s">
        <v>30</v>
      </c>
      <c r="I100" s="42" t="s">
        <v>30</v>
      </c>
      <c r="J100" s="43" t="s">
        <v>30</v>
      </c>
      <c r="K100" s="73" t="s">
        <v>30</v>
      </c>
      <c r="L100" s="71" t="s">
        <v>30</v>
      </c>
      <c r="M100" s="71" t="s">
        <v>30</v>
      </c>
      <c r="N100" s="71" t="s">
        <v>30</v>
      </c>
      <c r="O100" s="71" t="s">
        <v>30</v>
      </c>
      <c r="P100" s="231">
        <v>1584</v>
      </c>
      <c r="Q100" s="72" t="s">
        <v>30</v>
      </c>
      <c r="R100" s="99" t="s">
        <v>30</v>
      </c>
      <c r="T100" s="10">
        <f t="shared" si="7"/>
        <v>0</v>
      </c>
    </row>
    <row r="101" spans="1:20" ht="15" customHeight="1" thickBot="1" x14ac:dyDescent="0.3">
      <c r="A101" s="312"/>
      <c r="B101" s="255" t="s">
        <v>39</v>
      </c>
      <c r="C101" s="256"/>
      <c r="D101" s="257"/>
      <c r="E101" s="44"/>
      <c r="F101" s="45"/>
      <c r="G101" s="45"/>
      <c r="H101" s="46"/>
      <c r="I101" s="47"/>
      <c r="J101" s="41">
        <f>SUM(J90:J97)</f>
        <v>0</v>
      </c>
      <c r="K101" s="100"/>
      <c r="L101" s="62">
        <f>SUM(L90:L97)</f>
        <v>0</v>
      </c>
      <c r="M101" s="48">
        <f>SUM(M90:M97)</f>
        <v>0</v>
      </c>
      <c r="N101" s="62">
        <f>SUM(N90:N97)</f>
        <v>0</v>
      </c>
      <c r="O101" s="62">
        <f>SUM(O90:O97)</f>
        <v>0</v>
      </c>
      <c r="P101" s="48">
        <f>SUM(P90:P100)</f>
        <v>41652</v>
      </c>
      <c r="Q101" s="63">
        <f>SUM(Q90:Q97)</f>
        <v>0</v>
      </c>
      <c r="R101" s="40"/>
      <c r="T101" s="10">
        <f t="shared" si="7"/>
        <v>0</v>
      </c>
    </row>
    <row r="102" spans="1:20" ht="26.25" customHeight="1" thickBot="1" x14ac:dyDescent="0.3">
      <c r="A102" s="306" t="s">
        <v>29</v>
      </c>
      <c r="B102" s="295"/>
      <c r="C102" s="295"/>
      <c r="D102" s="296"/>
      <c r="E102" s="38"/>
      <c r="F102" s="39"/>
      <c r="G102" s="39"/>
      <c r="H102" s="39"/>
      <c r="I102" s="25"/>
      <c r="J102" s="41">
        <f>SUM(J101,J50,J48,J42,J89,J73,J65)</f>
        <v>20771</v>
      </c>
      <c r="K102" s="68"/>
      <c r="L102" s="25">
        <f>SUM(L101,L89,L73,L65,L50,L48,L42)</f>
        <v>0</v>
      </c>
      <c r="M102" s="25">
        <f>SUM(M50,M48,M42,M65,M73,M89,M101)</f>
        <v>0</v>
      </c>
      <c r="N102" s="25">
        <f>SUM(N50,N101,N89,N73,N65,N48,N42)</f>
        <v>0</v>
      </c>
      <c r="O102" s="25">
        <f>SUM(O89,O101,O73,O65,O50,O48,O42)</f>
        <v>152286</v>
      </c>
      <c r="P102" s="25">
        <f>SUM(P101,P50,P48,P42,P89,P73,P65)</f>
        <v>214957</v>
      </c>
      <c r="Q102" s="41">
        <f>SUM(Q101,Q89,Q50,Q48,Q42,Q65,Q73,Q73,Q65,Q48,Q42)</f>
        <v>3201</v>
      </c>
      <c r="R102" s="33"/>
      <c r="T102" s="10">
        <f t="shared" si="7"/>
        <v>0</v>
      </c>
    </row>
    <row r="103" spans="1:20" ht="18" thickBot="1" x14ac:dyDescent="0.3">
      <c r="A103" s="303" t="s">
        <v>147</v>
      </c>
      <c r="B103" s="304"/>
      <c r="C103" s="304"/>
      <c r="D103" s="305"/>
      <c r="E103" s="101"/>
      <c r="F103" s="102"/>
      <c r="G103" s="103"/>
      <c r="H103" s="21">
        <f>SUM(H102,H33)</f>
        <v>58196.579999999994</v>
      </c>
      <c r="I103" s="21"/>
      <c r="J103" s="22">
        <f>SUM(J102,J33)</f>
        <v>49719.899999999994</v>
      </c>
      <c r="K103" s="35"/>
      <c r="L103" s="21">
        <f>SUM(L102,L33)</f>
        <v>5893.2711111111112</v>
      </c>
      <c r="M103" s="21">
        <f>SUM(M102,M33)</f>
        <v>41103.098599999998</v>
      </c>
      <c r="N103" s="24">
        <f>SUM(N102,N33)</f>
        <v>25827.899999999998</v>
      </c>
      <c r="O103" s="21">
        <f>SUM(O102,O33)</f>
        <v>201909</v>
      </c>
      <c r="P103" s="21">
        <f>SUM(P33,P102)</f>
        <v>313577</v>
      </c>
      <c r="Q103" s="22">
        <f>SUM(Q102,Q33)</f>
        <v>5664</v>
      </c>
      <c r="R103" s="34"/>
      <c r="T103" s="10">
        <f t="shared" si="7"/>
        <v>0</v>
      </c>
    </row>
    <row r="104" spans="1:2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29"/>
      <c r="L104" s="17"/>
      <c r="M104" s="17"/>
      <c r="N104" s="17"/>
      <c r="O104" s="17"/>
      <c r="P104" s="17"/>
      <c r="Q104" s="17"/>
      <c r="T104" s="10">
        <f>SUM(T7:T103)</f>
        <v>265440.69999999995</v>
      </c>
    </row>
    <row r="105" spans="1:2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29"/>
      <c r="L105" s="17"/>
      <c r="M105" s="17"/>
      <c r="N105" s="17"/>
      <c r="O105" s="17"/>
      <c r="P105" s="17"/>
      <c r="Q105" s="17"/>
    </row>
    <row r="106" spans="1:2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29"/>
      <c r="L106" s="17"/>
      <c r="M106" s="17"/>
      <c r="N106" s="17"/>
      <c r="O106" s="17"/>
      <c r="P106" s="17"/>
      <c r="Q106" s="17"/>
    </row>
    <row r="107" spans="1:2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29"/>
      <c r="L107" s="17"/>
      <c r="M107" s="17"/>
      <c r="N107" s="17"/>
      <c r="O107" s="17"/>
      <c r="P107" s="17"/>
      <c r="Q107" s="17"/>
    </row>
    <row r="108" spans="1:2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29"/>
      <c r="L108" s="17"/>
      <c r="M108" s="17"/>
      <c r="N108" s="17"/>
      <c r="O108" s="17"/>
      <c r="P108" s="17"/>
      <c r="Q108" s="17"/>
    </row>
    <row r="109" spans="1:2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29"/>
      <c r="L109" s="17"/>
      <c r="M109" s="17"/>
      <c r="N109" s="17"/>
      <c r="O109" s="17"/>
      <c r="P109" s="17"/>
      <c r="Q109" s="17"/>
    </row>
    <row r="110" spans="1:2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29"/>
      <c r="L110" s="17"/>
      <c r="M110" s="17"/>
      <c r="N110" s="17"/>
      <c r="O110" s="17"/>
      <c r="P110" s="17"/>
      <c r="Q110" s="17"/>
    </row>
    <row r="111" spans="1:2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29"/>
      <c r="L111" s="17"/>
      <c r="M111" s="17"/>
      <c r="N111" s="17"/>
      <c r="O111" s="17"/>
      <c r="P111" s="17"/>
      <c r="Q111" s="17"/>
    </row>
    <row r="112" spans="1:2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29"/>
      <c r="L112" s="17"/>
      <c r="M112" s="17"/>
      <c r="N112" s="17"/>
      <c r="O112" s="17"/>
      <c r="P112" s="17"/>
      <c r="Q112" s="17"/>
    </row>
    <row r="113" spans="1:17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29"/>
      <c r="L113" s="17"/>
      <c r="M113" s="17"/>
      <c r="N113" s="17"/>
      <c r="O113" s="17"/>
      <c r="P113" s="17"/>
      <c r="Q113" s="17"/>
    </row>
    <row r="114" spans="1:17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29"/>
      <c r="L114" s="17"/>
      <c r="M114" s="17"/>
      <c r="N114" s="17"/>
      <c r="O114" s="17"/>
      <c r="P114" s="17"/>
      <c r="Q114" s="17"/>
    </row>
    <row r="115" spans="1:17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29"/>
      <c r="L115" s="17"/>
      <c r="M115" s="17"/>
      <c r="N115" s="17"/>
      <c r="O115" s="17"/>
      <c r="P115" s="17"/>
      <c r="Q115" s="17"/>
    </row>
    <row r="116" spans="1:17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29"/>
      <c r="L116" s="17"/>
      <c r="M116" s="17"/>
      <c r="N116" s="17"/>
      <c r="O116" s="17"/>
      <c r="P116" s="17"/>
      <c r="Q116" s="17"/>
    </row>
    <row r="117" spans="1:17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29"/>
      <c r="L117" s="17"/>
      <c r="M117" s="17"/>
      <c r="N117" s="17"/>
      <c r="O117" s="17"/>
      <c r="P117" s="17"/>
      <c r="Q117" s="17"/>
    </row>
  </sheetData>
  <sortState ref="A1:S54">
    <sortCondition ref="B145"/>
  </sortState>
  <mergeCells count="46">
    <mergeCell ref="A103:D103"/>
    <mergeCell ref="A102:D102"/>
    <mergeCell ref="B50:D50"/>
    <mergeCell ref="A90:A101"/>
    <mergeCell ref="B101:D101"/>
    <mergeCell ref="A66:A73"/>
    <mergeCell ref="A74:A89"/>
    <mergeCell ref="B89:D89"/>
    <mergeCell ref="A1:Q2"/>
    <mergeCell ref="E4:E6"/>
    <mergeCell ref="D4:D6"/>
    <mergeCell ref="E3:J3"/>
    <mergeCell ref="M4:Q4"/>
    <mergeCell ref="L4:L6"/>
    <mergeCell ref="H4:H6"/>
    <mergeCell ref="G4:G6"/>
    <mergeCell ref="M5:P5"/>
    <mergeCell ref="I4:I6"/>
    <mergeCell ref="A3:D3"/>
    <mergeCell ref="A4:A6"/>
    <mergeCell ref="K3:R3"/>
    <mergeCell ref="R4:R6"/>
    <mergeCell ref="K4:K6"/>
    <mergeCell ref="J4:J6"/>
    <mergeCell ref="R85:R86"/>
    <mergeCell ref="P51:P53"/>
    <mergeCell ref="R11:R12"/>
    <mergeCell ref="P11:P12"/>
    <mergeCell ref="O11:O12"/>
    <mergeCell ref="Q11:Q12"/>
    <mergeCell ref="Q43:Q44"/>
    <mergeCell ref="B11:B12"/>
    <mergeCell ref="A7:A33"/>
    <mergeCell ref="A34:A42"/>
    <mergeCell ref="O85:O86"/>
    <mergeCell ref="C4:C6"/>
    <mergeCell ref="B4:B6"/>
    <mergeCell ref="F4:F6"/>
    <mergeCell ref="B48:D48"/>
    <mergeCell ref="B42:D42"/>
    <mergeCell ref="A49:A50"/>
    <mergeCell ref="A51:A65"/>
    <mergeCell ref="B33:D33"/>
    <mergeCell ref="A43:A48"/>
    <mergeCell ref="B65:D65"/>
    <mergeCell ref="B73:D73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Melkosoft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FuckYouBill</dc:creator>
  <cp:lastModifiedBy>1</cp:lastModifiedBy>
  <cp:lastPrinted>2017-10-24T07:44:13Z</cp:lastPrinted>
  <dcterms:created xsi:type="dcterms:W3CDTF">2007-01-13T08:23:23Z</dcterms:created>
  <dcterms:modified xsi:type="dcterms:W3CDTF">2021-08-06T10:51:48Z</dcterms:modified>
</cp:coreProperties>
</file>